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avds\Downloads\"/>
    </mc:Choice>
  </mc:AlternateContent>
  <xr:revisionPtr revIDLastSave="0" documentId="13_ncr:1_{545C41A1-E1A5-46A9-9D7B-8ED6668B22D8}" xr6:coauthVersionLast="47" xr6:coauthVersionMax="47" xr10:uidLastSave="{00000000-0000-0000-0000-000000000000}"/>
  <bookViews>
    <workbookView xWindow="-108" yWindow="-108" windowWidth="23256" windowHeight="12456" xr2:uid="{6FFC2098-AB30-4DA9-BD44-F29969792FD9}"/>
  </bookViews>
  <sheets>
    <sheet name="Barema's aan 100%" sheetId="1" r:id="rId1"/>
    <sheet name="Kinderbegeleider D1-D2-D3" sheetId="2" r:id="rId2"/>
    <sheet name="Kinderbegeleider C1-C2" sheetId="4" r:id="rId3"/>
    <sheet name="Kinderbegeleider C1-C2-C3" sheetId="6" r:id="rId4"/>
    <sheet name="Verzorgende D1-D2-D3" sheetId="3" r:id="rId5"/>
    <sheet name="Verzorgende C1-C2" sheetId="5" r:id="rId6"/>
    <sheet name="Verzorgende C1-C2-C3 " sheetId="7" r:id="rId7"/>
    <sheet name="Logistiek medewerker E1-E2-E3" sheetId="8" r:id="rId8"/>
    <sheet name="Logistiek medewerker D1-D2-D3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2" l="1"/>
  <c r="B9" i="6"/>
  <c r="I11" i="1"/>
  <c r="I12" i="1" s="1"/>
  <c r="J11" i="1"/>
  <c r="J12" i="1" s="1"/>
  <c r="H11" i="1"/>
  <c r="H12" i="1" s="1"/>
  <c r="J5" i="1"/>
  <c r="J6" i="1" s="1"/>
  <c r="I5" i="1"/>
  <c r="I6" i="1" s="1"/>
  <c r="H5" i="1"/>
  <c r="H6" i="1" s="1"/>
  <c r="G3" i="8"/>
  <c r="I3" i="8" s="1"/>
  <c r="I3" i="9" s="1"/>
  <c r="G4" i="8"/>
  <c r="G4" i="9" s="1"/>
  <c r="G5" i="8"/>
  <c r="G5" i="9" s="1"/>
  <c r="G6" i="8"/>
  <c r="H6" i="8" s="1"/>
  <c r="H6" i="9" s="1"/>
  <c r="G7" i="8"/>
  <c r="G7" i="9" s="1"/>
  <c r="G8" i="8"/>
  <c r="I8" i="8" s="1"/>
  <c r="G9" i="8"/>
  <c r="H9" i="8" s="1"/>
  <c r="H9" i="9" s="1"/>
  <c r="G10" i="8"/>
  <c r="I10" i="8" s="1"/>
  <c r="I10" i="9" s="1"/>
  <c r="G11" i="8"/>
  <c r="I11" i="8" s="1"/>
  <c r="I11" i="9" s="1"/>
  <c r="G12" i="8"/>
  <c r="G12" i="9" s="1"/>
  <c r="G13" i="8"/>
  <c r="G13" i="9" s="1"/>
  <c r="G14" i="8"/>
  <c r="H14" i="8" s="1"/>
  <c r="H14" i="9" s="1"/>
  <c r="G15" i="8"/>
  <c r="G15" i="9" s="1"/>
  <c r="G16" i="8"/>
  <c r="H16" i="8" s="1"/>
  <c r="H16" i="9" s="1"/>
  <c r="G17" i="8"/>
  <c r="H17" i="8" s="1"/>
  <c r="H17" i="9" s="1"/>
  <c r="G18" i="8"/>
  <c r="I18" i="8" s="1"/>
  <c r="I18" i="9" s="1"/>
  <c r="G19" i="8"/>
  <c r="I19" i="8" s="1"/>
  <c r="I19" i="9" s="1"/>
  <c r="G20" i="8"/>
  <c r="G20" i="9" s="1"/>
  <c r="G21" i="8"/>
  <c r="G21" i="9" s="1"/>
  <c r="G22" i="8"/>
  <c r="I22" i="8" s="1"/>
  <c r="I22" i="9" s="1"/>
  <c r="G23" i="8"/>
  <c r="I23" i="8" s="1"/>
  <c r="I23" i="9" s="1"/>
  <c r="G24" i="8"/>
  <c r="I24" i="8" s="1"/>
  <c r="I24" i="9" s="1"/>
  <c r="G25" i="8"/>
  <c r="I25" i="8" s="1"/>
  <c r="G26" i="8"/>
  <c r="G26" i="9" s="1"/>
  <c r="G27" i="8"/>
  <c r="H27" i="8" s="1"/>
  <c r="H27" i="9" s="1"/>
  <c r="G28" i="8"/>
  <c r="H28" i="8" s="1"/>
  <c r="H28" i="9" s="1"/>
  <c r="G29" i="8"/>
  <c r="G29" i="9" s="1"/>
  <c r="G30" i="8"/>
  <c r="G30" i="9" s="1"/>
  <c r="G31" i="8"/>
  <c r="I31" i="8" s="1"/>
  <c r="I31" i="9" s="1"/>
  <c r="G32" i="8"/>
  <c r="I32" i="8" s="1"/>
  <c r="I32" i="9" s="1"/>
  <c r="G33" i="8"/>
  <c r="H33" i="8" s="1"/>
  <c r="H33" i="9" s="1"/>
  <c r="G34" i="8"/>
  <c r="G34" i="9" s="1"/>
  <c r="G35" i="8"/>
  <c r="G35" i="9" s="1"/>
  <c r="G36" i="8"/>
  <c r="H36" i="8" s="1"/>
  <c r="H36" i="9" s="1"/>
  <c r="G37" i="8"/>
  <c r="H37" i="8" s="1"/>
  <c r="G38" i="8"/>
  <c r="H38" i="8" s="1"/>
  <c r="H38" i="9" s="1"/>
  <c r="G39" i="8"/>
  <c r="I39" i="8" s="1"/>
  <c r="I39" i="9" s="1"/>
  <c r="G40" i="8"/>
  <c r="I40" i="8" s="1"/>
  <c r="I40" i="9" s="1"/>
  <c r="G41" i="8"/>
  <c r="I41" i="8" s="1"/>
  <c r="I41" i="9" s="1"/>
  <c r="G42" i="8"/>
  <c r="G42" i="9" s="1"/>
  <c r="G43" i="8"/>
  <c r="H43" i="8" s="1"/>
  <c r="H43" i="9" s="1"/>
  <c r="G44" i="8"/>
  <c r="H44" i="8" s="1"/>
  <c r="H44" i="9" s="1"/>
  <c r="G45" i="8"/>
  <c r="G45" i="9" s="1"/>
  <c r="G46" i="8"/>
  <c r="G46" i="9" s="1"/>
  <c r="G47" i="8"/>
  <c r="I47" i="8" s="1"/>
  <c r="G2" i="8"/>
  <c r="G2" i="9" s="1"/>
  <c r="B3" i="8"/>
  <c r="C3" i="8" s="1"/>
  <c r="B4" i="8"/>
  <c r="C4" i="8" s="1"/>
  <c r="B5" i="8"/>
  <c r="C5" i="8" s="1"/>
  <c r="B6" i="8"/>
  <c r="C6" i="8" s="1"/>
  <c r="B7" i="8"/>
  <c r="D7" i="8" s="1"/>
  <c r="B8" i="8"/>
  <c r="D8" i="8" s="1"/>
  <c r="B9" i="8"/>
  <c r="D9" i="8" s="1"/>
  <c r="B10" i="8"/>
  <c r="D10" i="8" s="1"/>
  <c r="B11" i="8"/>
  <c r="C11" i="8" s="1"/>
  <c r="B12" i="8"/>
  <c r="C12" i="8" s="1"/>
  <c r="B13" i="8"/>
  <c r="C13" i="8" s="1"/>
  <c r="B14" i="8"/>
  <c r="C14" i="8" s="1"/>
  <c r="B15" i="8"/>
  <c r="C15" i="8" s="1"/>
  <c r="B16" i="8"/>
  <c r="C16" i="8" s="1"/>
  <c r="B17" i="8"/>
  <c r="D17" i="8" s="1"/>
  <c r="B18" i="8"/>
  <c r="D18" i="8" s="1"/>
  <c r="B19" i="8"/>
  <c r="C19" i="8" s="1"/>
  <c r="B20" i="8"/>
  <c r="C20" i="8" s="1"/>
  <c r="B21" i="8"/>
  <c r="C21" i="8" s="1"/>
  <c r="B22" i="8"/>
  <c r="C22" i="8" s="1"/>
  <c r="B23" i="8"/>
  <c r="D23" i="8" s="1"/>
  <c r="B24" i="8"/>
  <c r="C24" i="8" s="1"/>
  <c r="B25" i="8"/>
  <c r="D25" i="8" s="1"/>
  <c r="B26" i="8"/>
  <c r="D26" i="8" s="1"/>
  <c r="B27" i="8"/>
  <c r="C27" i="8" s="1"/>
  <c r="B28" i="8"/>
  <c r="C28" i="8" s="1"/>
  <c r="B29" i="8"/>
  <c r="D29" i="8" s="1"/>
  <c r="B30" i="8"/>
  <c r="C30" i="8" s="1"/>
  <c r="B31" i="8"/>
  <c r="B32" i="8"/>
  <c r="D32" i="8" s="1"/>
  <c r="M32" i="8" s="1"/>
  <c r="B33" i="8"/>
  <c r="C33" i="8" s="1"/>
  <c r="B34" i="8"/>
  <c r="C34" i="8" s="1"/>
  <c r="B35" i="8"/>
  <c r="C35" i="8" s="1"/>
  <c r="B36" i="8"/>
  <c r="C36" i="8" s="1"/>
  <c r="B37" i="8"/>
  <c r="C37" i="8" s="1"/>
  <c r="B38" i="8"/>
  <c r="C38" i="8" s="1"/>
  <c r="B39" i="8"/>
  <c r="B40" i="8"/>
  <c r="D40" i="8" s="1"/>
  <c r="B41" i="8"/>
  <c r="C41" i="8" s="1"/>
  <c r="B42" i="8"/>
  <c r="C42" i="8" s="1"/>
  <c r="B43" i="8"/>
  <c r="C43" i="8" s="1"/>
  <c r="B44" i="8"/>
  <c r="C44" i="8" s="1"/>
  <c r="B45" i="8"/>
  <c r="C45" i="8" s="1"/>
  <c r="B46" i="8"/>
  <c r="C46" i="8" s="1"/>
  <c r="B47" i="8"/>
  <c r="B2" i="8"/>
  <c r="C2" i="8" s="1"/>
  <c r="G26" i="7"/>
  <c r="B47" i="7"/>
  <c r="C47" i="7" s="1"/>
  <c r="B46" i="7"/>
  <c r="C46" i="7" s="1"/>
  <c r="B45" i="7"/>
  <c r="C45" i="7" s="1"/>
  <c r="B44" i="7"/>
  <c r="C44" i="7" s="1"/>
  <c r="B43" i="7"/>
  <c r="C43" i="7" s="1"/>
  <c r="B42" i="7"/>
  <c r="C42" i="7" s="1"/>
  <c r="B41" i="7"/>
  <c r="C41" i="7" s="1"/>
  <c r="B40" i="7"/>
  <c r="C40" i="7" s="1"/>
  <c r="B39" i="7"/>
  <c r="C39" i="7" s="1"/>
  <c r="B38" i="7"/>
  <c r="C38" i="7" s="1"/>
  <c r="B37" i="7"/>
  <c r="C37" i="7" s="1"/>
  <c r="B36" i="7"/>
  <c r="C36" i="7" s="1"/>
  <c r="B35" i="7"/>
  <c r="C35" i="7" s="1"/>
  <c r="B34" i="7"/>
  <c r="C34" i="7" s="1"/>
  <c r="B33" i="7"/>
  <c r="C33" i="7" s="1"/>
  <c r="B32" i="7"/>
  <c r="C32" i="7" s="1"/>
  <c r="B31" i="7"/>
  <c r="C31" i="7" s="1"/>
  <c r="B30" i="7"/>
  <c r="C30" i="7" s="1"/>
  <c r="B29" i="7"/>
  <c r="C29" i="7" s="1"/>
  <c r="B28" i="7"/>
  <c r="C28" i="7" s="1"/>
  <c r="B27" i="7"/>
  <c r="C27" i="7" s="1"/>
  <c r="B26" i="7"/>
  <c r="C26" i="7" s="1"/>
  <c r="B25" i="7"/>
  <c r="C25" i="7" s="1"/>
  <c r="B24" i="7"/>
  <c r="C24" i="7" s="1"/>
  <c r="B23" i="7"/>
  <c r="C23" i="7" s="1"/>
  <c r="B22" i="7"/>
  <c r="C22" i="7" s="1"/>
  <c r="B21" i="7"/>
  <c r="C21" i="7" s="1"/>
  <c r="B20" i="7"/>
  <c r="C20" i="7" s="1"/>
  <c r="B19" i="7"/>
  <c r="C19" i="7" s="1"/>
  <c r="B18" i="7"/>
  <c r="C18" i="7" s="1"/>
  <c r="B17" i="7"/>
  <c r="C17" i="7" s="1"/>
  <c r="B16" i="7"/>
  <c r="D16" i="7" s="1"/>
  <c r="B15" i="7"/>
  <c r="D15" i="7" s="1"/>
  <c r="B14" i="7"/>
  <c r="D14" i="7" s="1"/>
  <c r="B13" i="7"/>
  <c r="D13" i="7" s="1"/>
  <c r="B12" i="7"/>
  <c r="D12" i="7" s="1"/>
  <c r="B11" i="7"/>
  <c r="D11" i="7" s="1"/>
  <c r="B10" i="7"/>
  <c r="D10" i="7" s="1"/>
  <c r="B9" i="7"/>
  <c r="D9" i="7" s="1"/>
  <c r="B8" i="7"/>
  <c r="D8" i="7" s="1"/>
  <c r="B7" i="7"/>
  <c r="D7" i="7" s="1"/>
  <c r="B6" i="7"/>
  <c r="D6" i="7" s="1"/>
  <c r="B5" i="7"/>
  <c r="D5" i="7" s="1"/>
  <c r="B4" i="7"/>
  <c r="D4" i="7" s="1"/>
  <c r="B3" i="7"/>
  <c r="D3" i="7" s="1"/>
  <c r="B2" i="7"/>
  <c r="D2" i="7" s="1"/>
  <c r="B3" i="6"/>
  <c r="C3" i="6" s="1"/>
  <c r="B4" i="6"/>
  <c r="C4" i="6" s="1"/>
  <c r="B5" i="6"/>
  <c r="C5" i="6" s="1"/>
  <c r="B6" i="6"/>
  <c r="C6" i="6" s="1"/>
  <c r="B7" i="6"/>
  <c r="C7" i="6" s="1"/>
  <c r="B8" i="6"/>
  <c r="C8" i="6" s="1"/>
  <c r="D9" i="6"/>
  <c r="B10" i="6"/>
  <c r="C10" i="6" s="1"/>
  <c r="B11" i="6"/>
  <c r="B12" i="6"/>
  <c r="C12" i="6" s="1"/>
  <c r="B13" i="6"/>
  <c r="C13" i="6" s="1"/>
  <c r="B14" i="6"/>
  <c r="C14" i="6" s="1"/>
  <c r="B15" i="6"/>
  <c r="C15" i="6" s="1"/>
  <c r="B16" i="6"/>
  <c r="D16" i="6" s="1"/>
  <c r="B17" i="6"/>
  <c r="C17" i="6" s="1"/>
  <c r="D17" i="6" s="1"/>
  <c r="B18" i="6"/>
  <c r="C18" i="6" s="1"/>
  <c r="D18" i="6" s="1"/>
  <c r="B19" i="6"/>
  <c r="C19" i="6" s="1"/>
  <c r="D19" i="6" s="1"/>
  <c r="B20" i="6"/>
  <c r="C20" i="6" s="1"/>
  <c r="D20" i="6" s="1"/>
  <c r="B21" i="6"/>
  <c r="C21" i="6" s="1"/>
  <c r="D21" i="6" s="1"/>
  <c r="B22" i="6"/>
  <c r="C22" i="6" s="1"/>
  <c r="D22" i="6" s="1"/>
  <c r="B23" i="6"/>
  <c r="C23" i="6" s="1"/>
  <c r="D23" i="6" s="1"/>
  <c r="B24" i="6"/>
  <c r="C24" i="6" s="1"/>
  <c r="D24" i="6" s="1"/>
  <c r="B25" i="6"/>
  <c r="C25" i="6" s="1"/>
  <c r="D25" i="6" s="1"/>
  <c r="B26" i="6"/>
  <c r="C26" i="6" s="1"/>
  <c r="D26" i="6" s="1"/>
  <c r="B27" i="6"/>
  <c r="C27" i="6" s="1"/>
  <c r="D27" i="6" s="1"/>
  <c r="B28" i="6"/>
  <c r="C28" i="6" s="1"/>
  <c r="D28" i="6" s="1"/>
  <c r="B29" i="6"/>
  <c r="C29" i="6" s="1"/>
  <c r="D29" i="6" s="1"/>
  <c r="B30" i="6"/>
  <c r="C30" i="6" s="1"/>
  <c r="D30" i="6" s="1"/>
  <c r="B31" i="6"/>
  <c r="C31" i="6" s="1"/>
  <c r="D31" i="6" s="1"/>
  <c r="B32" i="6"/>
  <c r="C32" i="6" s="1"/>
  <c r="D32" i="6" s="1"/>
  <c r="B33" i="6"/>
  <c r="C33" i="6" s="1"/>
  <c r="D33" i="6" s="1"/>
  <c r="B34" i="6"/>
  <c r="C34" i="6" s="1"/>
  <c r="D34" i="6" s="1"/>
  <c r="B35" i="6"/>
  <c r="C35" i="6" s="1"/>
  <c r="D35" i="6" s="1"/>
  <c r="B36" i="6"/>
  <c r="C36" i="6" s="1"/>
  <c r="D36" i="6" s="1"/>
  <c r="B37" i="6"/>
  <c r="C37" i="6" s="1"/>
  <c r="D37" i="6" s="1"/>
  <c r="B38" i="6"/>
  <c r="C38" i="6" s="1"/>
  <c r="D38" i="6" s="1"/>
  <c r="B39" i="6"/>
  <c r="C39" i="6" s="1"/>
  <c r="D39" i="6" s="1"/>
  <c r="B40" i="6"/>
  <c r="C40" i="6" s="1"/>
  <c r="D40" i="6" s="1"/>
  <c r="B41" i="6"/>
  <c r="C41" i="6" s="1"/>
  <c r="D41" i="6" s="1"/>
  <c r="B42" i="6"/>
  <c r="C42" i="6" s="1"/>
  <c r="D42" i="6" s="1"/>
  <c r="B43" i="6"/>
  <c r="C43" i="6" s="1"/>
  <c r="D43" i="6" s="1"/>
  <c r="B44" i="6"/>
  <c r="C44" i="6" s="1"/>
  <c r="D44" i="6" s="1"/>
  <c r="B45" i="6"/>
  <c r="C45" i="6" s="1"/>
  <c r="D45" i="6" s="1"/>
  <c r="B46" i="6"/>
  <c r="C46" i="6" s="1"/>
  <c r="D46" i="6" s="1"/>
  <c r="B47" i="6"/>
  <c r="C47" i="6" s="1"/>
  <c r="D47" i="6" s="1"/>
  <c r="B2" i="6"/>
  <c r="D2" i="6" s="1"/>
  <c r="B47" i="5"/>
  <c r="D47" i="5" s="1"/>
  <c r="B46" i="5"/>
  <c r="C46" i="5" s="1"/>
  <c r="B45" i="5"/>
  <c r="C45" i="5" s="1"/>
  <c r="B44" i="5"/>
  <c r="D44" i="5" s="1"/>
  <c r="B43" i="5"/>
  <c r="D43" i="5" s="1"/>
  <c r="B42" i="5"/>
  <c r="D42" i="5" s="1"/>
  <c r="B41" i="5"/>
  <c r="D41" i="5" s="1"/>
  <c r="B40" i="5"/>
  <c r="D40" i="5" s="1"/>
  <c r="B39" i="5"/>
  <c r="D39" i="5" s="1"/>
  <c r="B38" i="5"/>
  <c r="D38" i="5" s="1"/>
  <c r="B37" i="5"/>
  <c r="C37" i="5" s="1"/>
  <c r="B36" i="5"/>
  <c r="D36" i="5" s="1"/>
  <c r="B35" i="5"/>
  <c r="D35" i="5" s="1"/>
  <c r="B34" i="5"/>
  <c r="C34" i="5" s="1"/>
  <c r="B33" i="5"/>
  <c r="D33" i="5" s="1"/>
  <c r="B32" i="5"/>
  <c r="C32" i="5" s="1"/>
  <c r="B31" i="5"/>
  <c r="D31" i="5" s="1"/>
  <c r="B30" i="5"/>
  <c r="C30" i="5" s="1"/>
  <c r="B29" i="5"/>
  <c r="D29" i="5" s="1"/>
  <c r="B28" i="5"/>
  <c r="C28" i="5" s="1"/>
  <c r="B27" i="5"/>
  <c r="D27" i="5" s="1"/>
  <c r="B26" i="5"/>
  <c r="C26" i="5" s="1"/>
  <c r="B25" i="5"/>
  <c r="D25" i="5" s="1"/>
  <c r="B24" i="5"/>
  <c r="C24" i="5" s="1"/>
  <c r="B23" i="5"/>
  <c r="D23" i="5" s="1"/>
  <c r="B22" i="5"/>
  <c r="C22" i="5" s="1"/>
  <c r="B21" i="5"/>
  <c r="D21" i="5" s="1"/>
  <c r="B20" i="5"/>
  <c r="C20" i="5" s="1"/>
  <c r="B19" i="5"/>
  <c r="D19" i="5" s="1"/>
  <c r="B18" i="5"/>
  <c r="C18" i="5" s="1"/>
  <c r="B17" i="5"/>
  <c r="D17" i="5" s="1"/>
  <c r="B16" i="5"/>
  <c r="C16" i="5" s="1"/>
  <c r="B15" i="5"/>
  <c r="D15" i="5" s="1"/>
  <c r="B14" i="5"/>
  <c r="D14" i="5" s="1"/>
  <c r="B13" i="5"/>
  <c r="C13" i="5" s="1"/>
  <c r="B12" i="5"/>
  <c r="D12" i="5" s="1"/>
  <c r="B11" i="5"/>
  <c r="C11" i="5" s="1"/>
  <c r="B10" i="5"/>
  <c r="C10" i="5" s="1"/>
  <c r="B9" i="5"/>
  <c r="D9" i="5" s="1"/>
  <c r="B8" i="5"/>
  <c r="C8" i="5" s="1"/>
  <c r="B7" i="5"/>
  <c r="D7" i="5" s="1"/>
  <c r="B6" i="5"/>
  <c r="C6" i="5" s="1"/>
  <c r="B5" i="5"/>
  <c r="D5" i="5" s="1"/>
  <c r="B4" i="5"/>
  <c r="C4" i="5" s="1"/>
  <c r="B3" i="5"/>
  <c r="D3" i="5" s="1"/>
  <c r="B2" i="5"/>
  <c r="C2" i="5" s="1"/>
  <c r="B3" i="4"/>
  <c r="C3" i="4" s="1"/>
  <c r="B4" i="4"/>
  <c r="D4" i="4" s="1"/>
  <c r="B5" i="4"/>
  <c r="D5" i="4" s="1"/>
  <c r="B6" i="4"/>
  <c r="C6" i="4" s="1"/>
  <c r="B7" i="4"/>
  <c r="C7" i="4" s="1"/>
  <c r="B8" i="4"/>
  <c r="C8" i="4" s="1"/>
  <c r="B9" i="4"/>
  <c r="C9" i="4" s="1"/>
  <c r="B10" i="4"/>
  <c r="C10" i="4" s="1"/>
  <c r="B11" i="4"/>
  <c r="D11" i="4" s="1"/>
  <c r="B12" i="4"/>
  <c r="D12" i="4" s="1"/>
  <c r="B13" i="4"/>
  <c r="C13" i="4" s="1"/>
  <c r="B14" i="4"/>
  <c r="C14" i="4" s="1"/>
  <c r="B15" i="4"/>
  <c r="C15" i="4" s="1"/>
  <c r="B16" i="4"/>
  <c r="C16" i="4" s="1"/>
  <c r="B17" i="4"/>
  <c r="C17" i="4" s="1"/>
  <c r="B18" i="4"/>
  <c r="D18" i="4" s="1"/>
  <c r="B19" i="4"/>
  <c r="D19" i="4" s="1"/>
  <c r="B20" i="4"/>
  <c r="C20" i="4" s="1"/>
  <c r="B21" i="4"/>
  <c r="C21" i="4" s="1"/>
  <c r="B22" i="4"/>
  <c r="C22" i="4" s="1"/>
  <c r="B23" i="4"/>
  <c r="C23" i="4" s="1"/>
  <c r="B24" i="4"/>
  <c r="C24" i="4" s="1"/>
  <c r="B25" i="4"/>
  <c r="C25" i="4" s="1"/>
  <c r="B26" i="4"/>
  <c r="D26" i="4" s="1"/>
  <c r="B27" i="4"/>
  <c r="D27" i="4" s="1"/>
  <c r="B28" i="4"/>
  <c r="C28" i="4" s="1"/>
  <c r="B29" i="4"/>
  <c r="C29" i="4" s="1"/>
  <c r="B30" i="4"/>
  <c r="C30" i="4" s="1"/>
  <c r="B31" i="4"/>
  <c r="C31" i="4" s="1"/>
  <c r="B32" i="4"/>
  <c r="C32" i="4" s="1"/>
  <c r="B33" i="4"/>
  <c r="C33" i="4" s="1"/>
  <c r="B34" i="4"/>
  <c r="D34" i="4" s="1"/>
  <c r="B35" i="4"/>
  <c r="D35" i="4" s="1"/>
  <c r="B36" i="4"/>
  <c r="C36" i="4" s="1"/>
  <c r="B37" i="4"/>
  <c r="C37" i="4" s="1"/>
  <c r="B38" i="4"/>
  <c r="C38" i="4" s="1"/>
  <c r="B39" i="4"/>
  <c r="C39" i="4" s="1"/>
  <c r="B40" i="4"/>
  <c r="C40" i="4" s="1"/>
  <c r="B41" i="4"/>
  <c r="C41" i="4" s="1"/>
  <c r="B42" i="4"/>
  <c r="D42" i="4" s="1"/>
  <c r="B43" i="4"/>
  <c r="D43" i="4" s="1"/>
  <c r="B44" i="4"/>
  <c r="C44" i="4" s="1"/>
  <c r="B45" i="4"/>
  <c r="C45" i="4" s="1"/>
  <c r="B46" i="4"/>
  <c r="C46" i="4" s="1"/>
  <c r="B47" i="4"/>
  <c r="C47" i="4" s="1"/>
  <c r="B2" i="4"/>
  <c r="C2" i="4" s="1"/>
  <c r="G6" i="3"/>
  <c r="G6" i="5" s="1"/>
  <c r="G7" i="3"/>
  <c r="G7" i="5" s="1"/>
  <c r="G8" i="3"/>
  <c r="G8" i="7" s="1"/>
  <c r="G9" i="3"/>
  <c r="I9" i="3" s="1"/>
  <c r="I9" i="7" s="1"/>
  <c r="G10" i="3"/>
  <c r="I10" i="3" s="1"/>
  <c r="I10" i="5" s="1"/>
  <c r="G11" i="3"/>
  <c r="G12" i="3"/>
  <c r="G12" i="5" s="1"/>
  <c r="G13" i="3"/>
  <c r="I13" i="3" s="1"/>
  <c r="I13" i="7" s="1"/>
  <c r="G14" i="3"/>
  <c r="G14" i="5" s="1"/>
  <c r="G15" i="3"/>
  <c r="G15" i="5" s="1"/>
  <c r="G16" i="3"/>
  <c r="G16" i="7" s="1"/>
  <c r="G17" i="3"/>
  <c r="I17" i="3" s="1"/>
  <c r="I17" i="7" s="1"/>
  <c r="G18" i="3"/>
  <c r="I18" i="3" s="1"/>
  <c r="I18" i="5" s="1"/>
  <c r="G19" i="3"/>
  <c r="G20" i="3"/>
  <c r="G20" i="5" s="1"/>
  <c r="G21" i="3"/>
  <c r="I21" i="3" s="1"/>
  <c r="I21" i="7" s="1"/>
  <c r="G22" i="3"/>
  <c r="G22" i="5" s="1"/>
  <c r="G23" i="3"/>
  <c r="G23" i="5" s="1"/>
  <c r="G24" i="3"/>
  <c r="G24" i="7" s="1"/>
  <c r="G25" i="3"/>
  <c r="I25" i="3" s="1"/>
  <c r="I25" i="7" s="1"/>
  <c r="G26" i="3"/>
  <c r="I26" i="3" s="1"/>
  <c r="I26" i="5" s="1"/>
  <c r="G27" i="3"/>
  <c r="I27" i="3" s="1"/>
  <c r="G28" i="3"/>
  <c r="G28" i="5" s="1"/>
  <c r="G29" i="3"/>
  <c r="I29" i="3" s="1"/>
  <c r="I29" i="7" s="1"/>
  <c r="G30" i="3"/>
  <c r="G30" i="5" s="1"/>
  <c r="G31" i="3"/>
  <c r="G31" i="5" s="1"/>
  <c r="G32" i="3"/>
  <c r="G32" i="7" s="1"/>
  <c r="G33" i="3"/>
  <c r="I33" i="3" s="1"/>
  <c r="I33" i="7" s="1"/>
  <c r="G34" i="3"/>
  <c r="I34" i="3" s="1"/>
  <c r="I34" i="5" s="1"/>
  <c r="G35" i="3"/>
  <c r="G36" i="3"/>
  <c r="G36" i="5" s="1"/>
  <c r="G37" i="3"/>
  <c r="I37" i="3" s="1"/>
  <c r="I37" i="7" s="1"/>
  <c r="G38" i="3"/>
  <c r="G38" i="5" s="1"/>
  <c r="G39" i="3"/>
  <c r="G39" i="5" s="1"/>
  <c r="G40" i="3"/>
  <c r="G40" i="7" s="1"/>
  <c r="G41" i="3"/>
  <c r="I41" i="3" s="1"/>
  <c r="I41" i="7" s="1"/>
  <c r="G42" i="3"/>
  <c r="I42" i="3" s="1"/>
  <c r="I42" i="5" s="1"/>
  <c r="G43" i="3"/>
  <c r="G44" i="3"/>
  <c r="G44" i="5" s="1"/>
  <c r="G45" i="3"/>
  <c r="I45" i="3" s="1"/>
  <c r="I45" i="7" s="1"/>
  <c r="G46" i="3"/>
  <c r="G46" i="5" s="1"/>
  <c r="G47" i="3"/>
  <c r="I47" i="3" s="1"/>
  <c r="G3" i="3"/>
  <c r="G3" i="5" s="1"/>
  <c r="G4" i="3"/>
  <c r="G4" i="5" s="1"/>
  <c r="G5" i="3"/>
  <c r="G5" i="7" s="1"/>
  <c r="G2" i="3"/>
  <c r="B47" i="3"/>
  <c r="C47" i="3" s="1"/>
  <c r="C47" i="9" s="1"/>
  <c r="B46" i="3"/>
  <c r="B45" i="3"/>
  <c r="D45" i="3" s="1"/>
  <c r="D45" i="9" s="1"/>
  <c r="B44" i="3"/>
  <c r="D44" i="3" s="1"/>
  <c r="D44" i="9" s="1"/>
  <c r="D43" i="3"/>
  <c r="D43" i="9" s="1"/>
  <c r="B43" i="3"/>
  <c r="C43" i="3" s="1"/>
  <c r="C43" i="9" s="1"/>
  <c r="B42" i="3"/>
  <c r="B42" i="9" s="1"/>
  <c r="B41" i="3"/>
  <c r="B40" i="3"/>
  <c r="B40" i="9" s="1"/>
  <c r="B39" i="3"/>
  <c r="B39" i="9" s="1"/>
  <c r="I38" i="3"/>
  <c r="I38" i="5" s="1"/>
  <c r="B38" i="3"/>
  <c r="C38" i="3" s="1"/>
  <c r="C38" i="9" s="1"/>
  <c r="B37" i="3"/>
  <c r="B37" i="9" s="1"/>
  <c r="B36" i="3"/>
  <c r="D36" i="3" s="1"/>
  <c r="D36" i="9" s="1"/>
  <c r="B35" i="3"/>
  <c r="B35" i="9" s="1"/>
  <c r="B34" i="3"/>
  <c r="B34" i="9" s="1"/>
  <c r="B33" i="3"/>
  <c r="C33" i="3" s="1"/>
  <c r="C33" i="9" s="1"/>
  <c r="B32" i="3"/>
  <c r="B31" i="3"/>
  <c r="C31" i="3" s="1"/>
  <c r="C31" i="9" s="1"/>
  <c r="I30" i="3"/>
  <c r="I30" i="7" s="1"/>
  <c r="B30" i="3"/>
  <c r="B29" i="3"/>
  <c r="D29" i="3" s="1"/>
  <c r="D29" i="9" s="1"/>
  <c r="B28" i="3"/>
  <c r="D28" i="3" s="1"/>
  <c r="D28" i="9" s="1"/>
  <c r="B27" i="3"/>
  <c r="D27" i="3" s="1"/>
  <c r="D27" i="9" s="1"/>
  <c r="B26" i="3"/>
  <c r="B26" i="9" s="1"/>
  <c r="B25" i="3"/>
  <c r="B25" i="9" s="1"/>
  <c r="B24" i="3"/>
  <c r="B24" i="9" s="1"/>
  <c r="B23" i="3"/>
  <c r="C23" i="3" s="1"/>
  <c r="C23" i="9" s="1"/>
  <c r="I22" i="3"/>
  <c r="B22" i="3"/>
  <c r="B22" i="9" s="1"/>
  <c r="B21" i="3"/>
  <c r="B20" i="3"/>
  <c r="C20" i="3" s="1"/>
  <c r="C20" i="9" s="1"/>
  <c r="B19" i="3"/>
  <c r="B18" i="3"/>
  <c r="B18" i="9" s="1"/>
  <c r="B17" i="3"/>
  <c r="D17" i="3" s="1"/>
  <c r="D17" i="9" s="1"/>
  <c r="D16" i="3"/>
  <c r="D16" i="9" s="1"/>
  <c r="B16" i="3"/>
  <c r="C16" i="3" s="1"/>
  <c r="C16" i="9" s="1"/>
  <c r="B15" i="3"/>
  <c r="B15" i="9" s="1"/>
  <c r="I14" i="3"/>
  <c r="B14" i="3"/>
  <c r="C14" i="3" s="1"/>
  <c r="C14" i="9" s="1"/>
  <c r="B13" i="3"/>
  <c r="B13" i="9" s="1"/>
  <c r="B12" i="3"/>
  <c r="B12" i="9" s="1"/>
  <c r="B11" i="3"/>
  <c r="B11" i="9" s="1"/>
  <c r="B10" i="3"/>
  <c r="B9" i="3"/>
  <c r="D9" i="3" s="1"/>
  <c r="D9" i="9" s="1"/>
  <c r="B8" i="3"/>
  <c r="B8" i="9" s="1"/>
  <c r="B7" i="3"/>
  <c r="B7" i="9" s="1"/>
  <c r="I6" i="3"/>
  <c r="I6" i="7" s="1"/>
  <c r="B6" i="3"/>
  <c r="D6" i="3" s="1"/>
  <c r="D6" i="9" s="1"/>
  <c r="I5" i="3"/>
  <c r="B5" i="3"/>
  <c r="D5" i="3" s="1"/>
  <c r="D5" i="9" s="1"/>
  <c r="I4" i="3"/>
  <c r="I4" i="5" s="1"/>
  <c r="B4" i="3"/>
  <c r="D4" i="3" s="1"/>
  <c r="D4" i="9" s="1"/>
  <c r="B3" i="3"/>
  <c r="D3" i="3" s="1"/>
  <c r="D3" i="9" s="1"/>
  <c r="B2" i="3"/>
  <c r="D2" i="3" s="1"/>
  <c r="D2" i="9" s="1"/>
  <c r="G3" i="2"/>
  <c r="H3" i="2" s="1"/>
  <c r="H3" i="6" s="1"/>
  <c r="G4" i="2"/>
  <c r="I4" i="2" s="1"/>
  <c r="I4" i="6" s="1"/>
  <c r="I5" i="2"/>
  <c r="I5" i="6" s="1"/>
  <c r="G6" i="2"/>
  <c r="H6" i="2" s="1"/>
  <c r="H6" i="6" s="1"/>
  <c r="G7" i="2"/>
  <c r="H7" i="2" s="1"/>
  <c r="H7" i="6" s="1"/>
  <c r="G8" i="2"/>
  <c r="H8" i="2" s="1"/>
  <c r="H8" i="6" s="1"/>
  <c r="G9" i="2"/>
  <c r="H9" i="2" s="1"/>
  <c r="H9" i="6" s="1"/>
  <c r="G10" i="2"/>
  <c r="H10" i="2" s="1"/>
  <c r="H10" i="6" s="1"/>
  <c r="G11" i="2"/>
  <c r="H11" i="2" s="1"/>
  <c r="H11" i="6" s="1"/>
  <c r="G12" i="2"/>
  <c r="H12" i="2" s="1"/>
  <c r="G13" i="2"/>
  <c r="H13" i="2" s="1"/>
  <c r="H13" i="6" s="1"/>
  <c r="G14" i="2"/>
  <c r="I14" i="2" s="1"/>
  <c r="I14" i="6" s="1"/>
  <c r="G15" i="2"/>
  <c r="I15" i="2" s="1"/>
  <c r="I15" i="6" s="1"/>
  <c r="G16" i="2"/>
  <c r="H16" i="2" s="1"/>
  <c r="H16" i="6" s="1"/>
  <c r="G17" i="2"/>
  <c r="H17" i="2" s="1"/>
  <c r="H17" i="6" s="1"/>
  <c r="G18" i="2"/>
  <c r="H18" i="2" s="1"/>
  <c r="H18" i="6" s="1"/>
  <c r="G19" i="2"/>
  <c r="H19" i="2" s="1"/>
  <c r="H19" i="6" s="1"/>
  <c r="G20" i="2"/>
  <c r="H20" i="2" s="1"/>
  <c r="G21" i="2"/>
  <c r="H21" i="2" s="1"/>
  <c r="H21" i="6" s="1"/>
  <c r="G22" i="2"/>
  <c r="I22" i="2" s="1"/>
  <c r="I22" i="6" s="1"/>
  <c r="G23" i="2"/>
  <c r="I23" i="2" s="1"/>
  <c r="I23" i="6" s="1"/>
  <c r="G24" i="2"/>
  <c r="H24" i="2" s="1"/>
  <c r="H24" i="6" s="1"/>
  <c r="G25" i="2"/>
  <c r="H25" i="2" s="1"/>
  <c r="G26" i="2"/>
  <c r="H26" i="2" s="1"/>
  <c r="H26" i="6" s="1"/>
  <c r="G27" i="2"/>
  <c r="H27" i="2" s="1"/>
  <c r="H27" i="6" s="1"/>
  <c r="G28" i="2"/>
  <c r="H28" i="2" s="1"/>
  <c r="G29" i="2"/>
  <c r="H29" i="2" s="1"/>
  <c r="H29" i="6" s="1"/>
  <c r="G30" i="2"/>
  <c r="I30" i="2" s="1"/>
  <c r="I30" i="6" s="1"/>
  <c r="G31" i="2"/>
  <c r="I31" i="2" s="1"/>
  <c r="I31" i="6" s="1"/>
  <c r="G32" i="2"/>
  <c r="H32" i="2" s="1"/>
  <c r="H32" i="6" s="1"/>
  <c r="G33" i="2"/>
  <c r="H33" i="2" s="1"/>
  <c r="G34" i="2"/>
  <c r="H34" i="2" s="1"/>
  <c r="H34" i="6" s="1"/>
  <c r="G35" i="2"/>
  <c r="H35" i="2" s="1"/>
  <c r="H35" i="6" s="1"/>
  <c r="G36" i="2"/>
  <c r="H36" i="2" s="1"/>
  <c r="G37" i="2"/>
  <c r="H37" i="2" s="1"/>
  <c r="H37" i="6" s="1"/>
  <c r="G38" i="2"/>
  <c r="I38" i="2" s="1"/>
  <c r="I38" i="6" s="1"/>
  <c r="G39" i="2"/>
  <c r="I39" i="2" s="1"/>
  <c r="I39" i="6" s="1"/>
  <c r="G40" i="2"/>
  <c r="H40" i="2" s="1"/>
  <c r="H40" i="6" s="1"/>
  <c r="G41" i="2"/>
  <c r="H41" i="2" s="1"/>
  <c r="G42" i="2"/>
  <c r="H42" i="2" s="1"/>
  <c r="H42" i="6" s="1"/>
  <c r="G43" i="2"/>
  <c r="H43" i="2" s="1"/>
  <c r="H43" i="6" s="1"/>
  <c r="G44" i="2"/>
  <c r="H44" i="2" s="1"/>
  <c r="G45" i="2"/>
  <c r="H45" i="2" s="1"/>
  <c r="H45" i="6" s="1"/>
  <c r="G46" i="2"/>
  <c r="I46" i="2" s="1"/>
  <c r="I46" i="6" s="1"/>
  <c r="G47" i="2"/>
  <c r="I47" i="2" s="1"/>
  <c r="I47" i="6" s="1"/>
  <c r="G2" i="2"/>
  <c r="H2" i="2" s="1"/>
  <c r="H2" i="6" s="1"/>
  <c r="B3" i="2"/>
  <c r="C3" i="2" s="1"/>
  <c r="B4" i="2"/>
  <c r="C4" i="2" s="1"/>
  <c r="B5" i="2"/>
  <c r="C5" i="2" s="1"/>
  <c r="B6" i="2"/>
  <c r="C6" i="2" s="1"/>
  <c r="B7" i="2"/>
  <c r="D7" i="2" s="1"/>
  <c r="B8" i="2"/>
  <c r="D8" i="2" s="1"/>
  <c r="B9" i="2"/>
  <c r="D9" i="2" s="1"/>
  <c r="B10" i="2"/>
  <c r="C10" i="2" s="1"/>
  <c r="B11" i="2"/>
  <c r="C11" i="2" s="1"/>
  <c r="B12" i="2"/>
  <c r="C12" i="2" s="1"/>
  <c r="B13" i="2"/>
  <c r="C13" i="2" s="1"/>
  <c r="B14" i="2"/>
  <c r="C14" i="2" s="1"/>
  <c r="B15" i="2"/>
  <c r="D15" i="2" s="1"/>
  <c r="B16" i="2"/>
  <c r="D16" i="2" s="1"/>
  <c r="B17" i="2"/>
  <c r="D17" i="2" s="1"/>
  <c r="B18" i="2"/>
  <c r="D18" i="2" s="1"/>
  <c r="B19" i="2"/>
  <c r="D19" i="2" s="1"/>
  <c r="B20" i="2"/>
  <c r="C20" i="2" s="1"/>
  <c r="B21" i="2"/>
  <c r="D21" i="2" s="1"/>
  <c r="B22" i="2"/>
  <c r="D22" i="2" s="1"/>
  <c r="B23" i="2"/>
  <c r="C23" i="2" s="1"/>
  <c r="B24" i="2"/>
  <c r="C24" i="2" s="1"/>
  <c r="B25" i="2"/>
  <c r="C25" i="2" s="1"/>
  <c r="B26" i="2"/>
  <c r="C26" i="2" s="1"/>
  <c r="B27" i="2"/>
  <c r="C27" i="2" s="1"/>
  <c r="B28" i="2"/>
  <c r="C28" i="2" s="1"/>
  <c r="B29" i="2"/>
  <c r="D29" i="2" s="1"/>
  <c r="B30" i="2"/>
  <c r="D30" i="2" s="1"/>
  <c r="B31" i="2"/>
  <c r="C31" i="2" s="1"/>
  <c r="B32" i="2"/>
  <c r="C32" i="2" s="1"/>
  <c r="B33" i="2"/>
  <c r="C33" i="2" s="1"/>
  <c r="B34" i="2"/>
  <c r="C34" i="2" s="1"/>
  <c r="B35" i="2"/>
  <c r="C35" i="2" s="1"/>
  <c r="B36" i="2"/>
  <c r="C36" i="2" s="1"/>
  <c r="B37" i="2"/>
  <c r="D37" i="2" s="1"/>
  <c r="B38" i="2"/>
  <c r="D38" i="2" s="1"/>
  <c r="B39" i="2"/>
  <c r="C39" i="2" s="1"/>
  <c r="B40" i="2"/>
  <c r="C40" i="2" s="1"/>
  <c r="B41" i="2"/>
  <c r="C41" i="2" s="1"/>
  <c r="B42" i="2"/>
  <c r="C42" i="2" s="1"/>
  <c r="B43" i="2"/>
  <c r="C43" i="2" s="1"/>
  <c r="B44" i="2"/>
  <c r="C44" i="2" s="1"/>
  <c r="B45" i="2"/>
  <c r="D45" i="2" s="1"/>
  <c r="B46" i="2"/>
  <c r="D46" i="2" s="1"/>
  <c r="B47" i="2"/>
  <c r="C47" i="2" s="1"/>
  <c r="B2" i="2"/>
  <c r="D2" i="2" s="1"/>
  <c r="M40" i="1"/>
  <c r="M41" i="1" s="1"/>
  <c r="M42" i="1" s="1"/>
  <c r="M43" i="1" s="1"/>
  <c r="M44" i="1" s="1"/>
  <c r="M45" i="1" s="1"/>
  <c r="M46" i="1" s="1"/>
  <c r="M47" i="1" s="1"/>
  <c r="M48" i="1" s="1"/>
  <c r="M39" i="1"/>
  <c r="N31" i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O32" i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31" i="1"/>
  <c r="C18" i="8" l="1"/>
  <c r="C10" i="8"/>
  <c r="H19" i="8"/>
  <c r="H19" i="9" s="1"/>
  <c r="D37" i="8"/>
  <c r="H11" i="8"/>
  <c r="H11" i="9" s="1"/>
  <c r="H34" i="8"/>
  <c r="H34" i="9" s="1"/>
  <c r="G11" i="9"/>
  <c r="G6" i="9"/>
  <c r="I46" i="8"/>
  <c r="I46" i="9" s="1"/>
  <c r="C29" i="3"/>
  <c r="C29" i="9" s="1"/>
  <c r="D47" i="3"/>
  <c r="D47" i="9" s="1"/>
  <c r="C18" i="3"/>
  <c r="C18" i="9" s="1"/>
  <c r="G10" i="7"/>
  <c r="D31" i="3"/>
  <c r="D31" i="9" s="1"/>
  <c r="D38" i="3"/>
  <c r="D38" i="9" s="1"/>
  <c r="C8" i="3"/>
  <c r="C8" i="9" s="1"/>
  <c r="H4" i="2"/>
  <c r="M18" i="8"/>
  <c r="M10" i="8"/>
  <c r="C25" i="8"/>
  <c r="H46" i="8"/>
  <c r="H46" i="9" s="1"/>
  <c r="G3" i="9"/>
  <c r="H30" i="8"/>
  <c r="H30" i="9" s="1"/>
  <c r="I38" i="8"/>
  <c r="I38" i="9" s="1"/>
  <c r="M38" i="9" s="1"/>
  <c r="L33" i="9"/>
  <c r="C29" i="8"/>
  <c r="G36" i="9"/>
  <c r="I34" i="8"/>
  <c r="I34" i="9" s="1"/>
  <c r="L33" i="8"/>
  <c r="G22" i="9"/>
  <c r="I30" i="8"/>
  <c r="I30" i="9" s="1"/>
  <c r="D16" i="8"/>
  <c r="D45" i="8"/>
  <c r="D38" i="8"/>
  <c r="I7" i="3"/>
  <c r="D23" i="3"/>
  <c r="D23" i="9" s="1"/>
  <c r="M23" i="9" s="1"/>
  <c r="D25" i="3"/>
  <c r="D25" i="9" s="1"/>
  <c r="D34" i="3"/>
  <c r="D34" i="9" s="1"/>
  <c r="I3" i="3"/>
  <c r="C12" i="3"/>
  <c r="C12" i="9" s="1"/>
  <c r="I15" i="3"/>
  <c r="I15" i="5" s="1"/>
  <c r="M15" i="5" s="1"/>
  <c r="D12" i="3"/>
  <c r="D12" i="9" s="1"/>
  <c r="I20" i="3"/>
  <c r="I20" i="5" s="1"/>
  <c r="I23" i="3"/>
  <c r="B31" i="9"/>
  <c r="C25" i="3"/>
  <c r="C25" i="9" s="1"/>
  <c r="C34" i="3"/>
  <c r="C34" i="9" s="1"/>
  <c r="I8" i="3"/>
  <c r="I8" i="5" s="1"/>
  <c r="C13" i="3"/>
  <c r="C13" i="9" s="1"/>
  <c r="I16" i="3"/>
  <c r="I16" i="7" s="1"/>
  <c r="M16" i="7" s="1"/>
  <c r="C24" i="3"/>
  <c r="C24" i="9" s="1"/>
  <c r="D13" i="3"/>
  <c r="D13" i="9" s="1"/>
  <c r="C22" i="3"/>
  <c r="C22" i="9" s="1"/>
  <c r="D24" i="3"/>
  <c r="D24" i="9" s="1"/>
  <c r="I31" i="3"/>
  <c r="I31" i="5" s="1"/>
  <c r="I36" i="3"/>
  <c r="M36" i="3" s="1"/>
  <c r="D22" i="3"/>
  <c r="D22" i="9" s="1"/>
  <c r="M22" i="9" s="1"/>
  <c r="I24" i="3"/>
  <c r="I24" i="7" s="1"/>
  <c r="D15" i="6"/>
  <c r="M15" i="6" s="1"/>
  <c r="C2" i="6"/>
  <c r="L2" i="6" s="1"/>
  <c r="C43" i="4"/>
  <c r="G41" i="6"/>
  <c r="M15" i="2"/>
  <c r="L19" i="8"/>
  <c r="C9" i="8"/>
  <c r="D24" i="8"/>
  <c r="M24" i="8" s="1"/>
  <c r="D44" i="8"/>
  <c r="H13" i="8"/>
  <c r="H13" i="9" s="1"/>
  <c r="H42" i="8"/>
  <c r="H42" i="9" s="1"/>
  <c r="G38" i="9"/>
  <c r="G27" i="9"/>
  <c r="I37" i="8"/>
  <c r="I37" i="9" s="1"/>
  <c r="D28" i="8"/>
  <c r="G28" i="9"/>
  <c r="L42" i="8"/>
  <c r="L34" i="8"/>
  <c r="C26" i="8"/>
  <c r="C8" i="8"/>
  <c r="D20" i="8"/>
  <c r="M20" i="8" s="1"/>
  <c r="D42" i="8"/>
  <c r="H12" i="8"/>
  <c r="H12" i="9" s="1"/>
  <c r="G37" i="9"/>
  <c r="I36" i="8"/>
  <c r="I36" i="9" s="1"/>
  <c r="C40" i="8"/>
  <c r="D36" i="8"/>
  <c r="H4" i="8"/>
  <c r="H4" i="9" s="1"/>
  <c r="H26" i="8"/>
  <c r="H26" i="9" s="1"/>
  <c r="G19" i="9"/>
  <c r="I45" i="8"/>
  <c r="I29" i="8"/>
  <c r="M29" i="8" s="1"/>
  <c r="D12" i="8"/>
  <c r="H5" i="8"/>
  <c r="H5" i="9" s="1"/>
  <c r="C17" i="8"/>
  <c r="L17" i="8" s="1"/>
  <c r="D4" i="8"/>
  <c r="D34" i="8"/>
  <c r="H21" i="8"/>
  <c r="H21" i="9" s="1"/>
  <c r="H3" i="8"/>
  <c r="H3" i="9" s="1"/>
  <c r="G32" i="9"/>
  <c r="G14" i="9"/>
  <c r="I44" i="8"/>
  <c r="I44" i="9" s="1"/>
  <c r="M44" i="9" s="1"/>
  <c r="I28" i="8"/>
  <c r="I28" i="9" s="1"/>
  <c r="M28" i="9" s="1"/>
  <c r="M40" i="8"/>
  <c r="L21" i="8"/>
  <c r="C32" i="8"/>
  <c r="D46" i="8"/>
  <c r="M46" i="8" s="1"/>
  <c r="D30" i="8"/>
  <c r="H20" i="8"/>
  <c r="H20" i="9" s="1"/>
  <c r="L20" i="9" s="1"/>
  <c r="H22" i="8"/>
  <c r="H22" i="9" s="1"/>
  <c r="L22" i="9" s="1"/>
  <c r="G44" i="9"/>
  <c r="I42" i="8"/>
  <c r="I26" i="8"/>
  <c r="I26" i="9" s="1"/>
  <c r="M23" i="3"/>
  <c r="D33" i="3"/>
  <c r="D33" i="9" s="1"/>
  <c r="D40" i="3"/>
  <c r="D40" i="9" s="1"/>
  <c r="G24" i="5"/>
  <c r="G42" i="7"/>
  <c r="I4" i="7"/>
  <c r="M4" i="7" s="1"/>
  <c r="C11" i="3"/>
  <c r="C11" i="9" s="1"/>
  <c r="L11" i="9" s="1"/>
  <c r="C4" i="3"/>
  <c r="C4" i="9" s="1"/>
  <c r="D11" i="3"/>
  <c r="D11" i="9" s="1"/>
  <c r="M11" i="9" s="1"/>
  <c r="C37" i="3"/>
  <c r="C37" i="9" s="1"/>
  <c r="I40" i="3"/>
  <c r="I40" i="5" s="1"/>
  <c r="C44" i="3"/>
  <c r="C44" i="9" s="1"/>
  <c r="L44" i="9" s="1"/>
  <c r="G34" i="7"/>
  <c r="D14" i="3"/>
  <c r="D14" i="9" s="1"/>
  <c r="I44" i="3"/>
  <c r="M44" i="3" s="1"/>
  <c r="G16" i="5"/>
  <c r="B23" i="9"/>
  <c r="B47" i="9"/>
  <c r="C28" i="3"/>
  <c r="C28" i="9" s="1"/>
  <c r="L28" i="9" s="1"/>
  <c r="C42" i="3"/>
  <c r="C42" i="9" s="1"/>
  <c r="C45" i="3"/>
  <c r="C45" i="9" s="1"/>
  <c r="G40" i="5"/>
  <c r="G8" i="5"/>
  <c r="I20" i="7"/>
  <c r="M20" i="7" s="1"/>
  <c r="I12" i="3"/>
  <c r="I12" i="5" s="1"/>
  <c r="M12" i="5" s="1"/>
  <c r="I28" i="3"/>
  <c r="D42" i="3"/>
  <c r="D42" i="9" s="1"/>
  <c r="M42" i="5"/>
  <c r="G18" i="7"/>
  <c r="B4" i="9"/>
  <c r="C6" i="3"/>
  <c r="C6" i="9" s="1"/>
  <c r="D20" i="3"/>
  <c r="D20" i="9" s="1"/>
  <c r="I32" i="3"/>
  <c r="M32" i="3" s="1"/>
  <c r="C36" i="3"/>
  <c r="C36" i="9" s="1"/>
  <c r="L36" i="9" s="1"/>
  <c r="I39" i="3"/>
  <c r="I39" i="5" s="1"/>
  <c r="M39" i="5" s="1"/>
  <c r="G32" i="5"/>
  <c r="D14" i="6"/>
  <c r="M14" i="6" s="1"/>
  <c r="C16" i="6"/>
  <c r="L16" i="6" s="1"/>
  <c r="D8" i="6"/>
  <c r="C9" i="6"/>
  <c r="L9" i="6" s="1"/>
  <c r="D7" i="6"/>
  <c r="D25" i="4"/>
  <c r="G41" i="4"/>
  <c r="L3" i="2"/>
  <c r="G9" i="4"/>
  <c r="C11" i="6"/>
  <c r="L11" i="6" s="1"/>
  <c r="D47" i="8"/>
  <c r="M47" i="8" s="1"/>
  <c r="C47" i="8"/>
  <c r="D39" i="8"/>
  <c r="M39" i="8" s="1"/>
  <c r="C39" i="8"/>
  <c r="D31" i="8"/>
  <c r="M31" i="8" s="1"/>
  <c r="C31" i="8"/>
  <c r="L37" i="8"/>
  <c r="H37" i="9"/>
  <c r="I25" i="9"/>
  <c r="M25" i="9" s="1"/>
  <c r="M25" i="8"/>
  <c r="L6" i="8"/>
  <c r="I8" i="9"/>
  <c r="M8" i="8"/>
  <c r="L14" i="8"/>
  <c r="L43" i="8"/>
  <c r="L27" i="8"/>
  <c r="I47" i="9"/>
  <c r="M47" i="9" s="1"/>
  <c r="I17" i="8"/>
  <c r="I17" i="9" s="1"/>
  <c r="M17" i="9" s="1"/>
  <c r="G25" i="9"/>
  <c r="G17" i="9"/>
  <c r="G9" i="9"/>
  <c r="D15" i="8"/>
  <c r="I16" i="8"/>
  <c r="H41" i="8"/>
  <c r="L16" i="8"/>
  <c r="D22" i="8"/>
  <c r="M22" i="8" s="1"/>
  <c r="D14" i="8"/>
  <c r="D6" i="8"/>
  <c r="I15" i="8"/>
  <c r="I7" i="8"/>
  <c r="H40" i="8"/>
  <c r="H40" i="9" s="1"/>
  <c r="H32" i="8"/>
  <c r="H32" i="9" s="1"/>
  <c r="H24" i="8"/>
  <c r="H24" i="9" s="1"/>
  <c r="L24" i="9" s="1"/>
  <c r="G31" i="9"/>
  <c r="L34" i="9"/>
  <c r="L38" i="9"/>
  <c r="C23" i="8"/>
  <c r="C7" i="8"/>
  <c r="D2" i="8"/>
  <c r="D21" i="8"/>
  <c r="D13" i="8"/>
  <c r="M13" i="8" s="1"/>
  <c r="D5" i="8"/>
  <c r="D43" i="8"/>
  <c r="D35" i="8"/>
  <c r="H18" i="8"/>
  <c r="H18" i="9" s="1"/>
  <c r="L18" i="9" s="1"/>
  <c r="H10" i="8"/>
  <c r="H10" i="9" s="1"/>
  <c r="I2" i="8"/>
  <c r="I2" i="9" s="1"/>
  <c r="M2" i="9" s="1"/>
  <c r="I14" i="8"/>
  <c r="I14" i="9" s="1"/>
  <c r="I6" i="8"/>
  <c r="I6" i="9" s="1"/>
  <c r="M6" i="9" s="1"/>
  <c r="H47" i="8"/>
  <c r="H47" i="9" s="1"/>
  <c r="L47" i="9" s="1"/>
  <c r="H39" i="8"/>
  <c r="H39" i="9" s="1"/>
  <c r="H31" i="8"/>
  <c r="H31" i="9" s="1"/>
  <c r="L31" i="9" s="1"/>
  <c r="H23" i="8"/>
  <c r="H23" i="9" s="1"/>
  <c r="L23" i="9" s="1"/>
  <c r="G47" i="9"/>
  <c r="G43" i="9"/>
  <c r="G24" i="9"/>
  <c r="G16" i="9"/>
  <c r="G8" i="9"/>
  <c r="I43" i="8"/>
  <c r="I43" i="9" s="1"/>
  <c r="M43" i="9" s="1"/>
  <c r="I35" i="8"/>
  <c r="I27" i="8"/>
  <c r="I27" i="9" s="1"/>
  <c r="H25" i="8"/>
  <c r="G41" i="9"/>
  <c r="L37" i="9"/>
  <c r="I21" i="8"/>
  <c r="I21" i="9" s="1"/>
  <c r="D27" i="8"/>
  <c r="M27" i="8" s="1"/>
  <c r="D19" i="8"/>
  <c r="M19" i="8" s="1"/>
  <c r="D11" i="8"/>
  <c r="M11" i="8" s="1"/>
  <c r="D3" i="8"/>
  <c r="M3" i="8" s="1"/>
  <c r="D41" i="8"/>
  <c r="M41" i="8" s="1"/>
  <c r="D33" i="8"/>
  <c r="H8" i="8"/>
  <c r="H8" i="9" s="1"/>
  <c r="I20" i="8"/>
  <c r="I20" i="9" s="1"/>
  <c r="I12" i="8"/>
  <c r="I12" i="9" s="1"/>
  <c r="M12" i="9" s="1"/>
  <c r="I4" i="8"/>
  <c r="I4" i="9" s="1"/>
  <c r="M4" i="9" s="1"/>
  <c r="H45" i="8"/>
  <c r="H29" i="8"/>
  <c r="G33" i="9"/>
  <c r="G18" i="9"/>
  <c r="G10" i="9"/>
  <c r="I33" i="8"/>
  <c r="I33" i="9" s="1"/>
  <c r="M33" i="9" s="1"/>
  <c r="L10" i="8"/>
  <c r="L9" i="8"/>
  <c r="L14" i="9"/>
  <c r="I13" i="8"/>
  <c r="I13" i="9" s="1"/>
  <c r="M13" i="9" s="1"/>
  <c r="G40" i="9"/>
  <c r="H15" i="8"/>
  <c r="H15" i="9" s="1"/>
  <c r="H7" i="8"/>
  <c r="H7" i="9" s="1"/>
  <c r="G39" i="9"/>
  <c r="G23" i="9"/>
  <c r="L32" i="8"/>
  <c r="I9" i="8"/>
  <c r="I9" i="9" s="1"/>
  <c r="M9" i="9" s="1"/>
  <c r="I5" i="8"/>
  <c r="I5" i="9" s="1"/>
  <c r="M5" i="9" s="1"/>
  <c r="M3" i="9"/>
  <c r="L6" i="9"/>
  <c r="L16" i="9"/>
  <c r="L43" i="9"/>
  <c r="H2" i="8"/>
  <c r="H2" i="9" s="1"/>
  <c r="H35" i="8"/>
  <c r="H35" i="9" s="1"/>
  <c r="M5" i="3"/>
  <c r="I5" i="5"/>
  <c r="M5" i="5" s="1"/>
  <c r="I5" i="7"/>
  <c r="M5" i="7" s="1"/>
  <c r="B19" i="9"/>
  <c r="D19" i="3"/>
  <c r="D19" i="9" s="1"/>
  <c r="M19" i="9" s="1"/>
  <c r="C19" i="3"/>
  <c r="C19" i="9" s="1"/>
  <c r="L19" i="9" s="1"/>
  <c r="M47" i="3"/>
  <c r="I47" i="7"/>
  <c r="I47" i="5"/>
  <c r="M47" i="5" s="1"/>
  <c r="B32" i="9"/>
  <c r="D32" i="3"/>
  <c r="D32" i="9" s="1"/>
  <c r="M32" i="9" s="1"/>
  <c r="C32" i="3"/>
  <c r="C32" i="9" s="1"/>
  <c r="B10" i="9"/>
  <c r="D10" i="3"/>
  <c r="D10" i="9" s="1"/>
  <c r="M10" i="9" s="1"/>
  <c r="C10" i="3"/>
  <c r="C10" i="9" s="1"/>
  <c r="B46" i="9"/>
  <c r="D46" i="3"/>
  <c r="D46" i="9" s="1"/>
  <c r="M46" i="9" s="1"/>
  <c r="C46" i="3"/>
  <c r="C46" i="9" s="1"/>
  <c r="L46" i="9" s="1"/>
  <c r="M3" i="3"/>
  <c r="I3" i="5"/>
  <c r="M3" i="5" s="1"/>
  <c r="I3" i="7"/>
  <c r="M3" i="7" s="1"/>
  <c r="B21" i="9"/>
  <c r="D21" i="3"/>
  <c r="D21" i="9" s="1"/>
  <c r="C21" i="3"/>
  <c r="C21" i="9" s="1"/>
  <c r="L21" i="9" s="1"/>
  <c r="B30" i="9"/>
  <c r="D30" i="3"/>
  <c r="D30" i="9" s="1"/>
  <c r="M30" i="9" s="1"/>
  <c r="C30" i="3"/>
  <c r="C30" i="9" s="1"/>
  <c r="I2" i="3"/>
  <c r="G2" i="5"/>
  <c r="G2" i="7"/>
  <c r="I43" i="3"/>
  <c r="G43" i="5"/>
  <c r="G43" i="7"/>
  <c r="I35" i="3"/>
  <c r="G35" i="5"/>
  <c r="G35" i="7"/>
  <c r="G27" i="5"/>
  <c r="G27" i="7"/>
  <c r="G19" i="5"/>
  <c r="G19" i="7"/>
  <c r="I19" i="3"/>
  <c r="G11" i="5"/>
  <c r="I11" i="3"/>
  <c r="G11" i="7"/>
  <c r="D39" i="3"/>
  <c r="D39" i="9" s="1"/>
  <c r="C39" i="3"/>
  <c r="C39" i="9" s="1"/>
  <c r="I7" i="7"/>
  <c r="I7" i="5"/>
  <c r="M7" i="5" s="1"/>
  <c r="M27" i="3"/>
  <c r="I27" i="5"/>
  <c r="M27" i="5" s="1"/>
  <c r="I27" i="7"/>
  <c r="B41" i="9"/>
  <c r="D41" i="3"/>
  <c r="D41" i="9" s="1"/>
  <c r="M41" i="9" s="1"/>
  <c r="C41" i="3"/>
  <c r="C41" i="9" s="1"/>
  <c r="M42" i="3"/>
  <c r="M34" i="3"/>
  <c r="G45" i="5"/>
  <c r="G37" i="5"/>
  <c r="G29" i="5"/>
  <c r="I23" i="5"/>
  <c r="G21" i="5"/>
  <c r="G13" i="5"/>
  <c r="G5" i="5"/>
  <c r="G47" i="7"/>
  <c r="G39" i="7"/>
  <c r="G31" i="7"/>
  <c r="G23" i="7"/>
  <c r="G15" i="7"/>
  <c r="G7" i="7"/>
  <c r="B44" i="9"/>
  <c r="B36" i="9"/>
  <c r="B28" i="9"/>
  <c r="B20" i="9"/>
  <c r="B9" i="9"/>
  <c r="M33" i="3"/>
  <c r="M25" i="3"/>
  <c r="M17" i="3"/>
  <c r="M9" i="3"/>
  <c r="G42" i="5"/>
  <c r="G34" i="5"/>
  <c r="G26" i="5"/>
  <c r="G18" i="5"/>
  <c r="G10" i="5"/>
  <c r="G44" i="7"/>
  <c r="I38" i="7"/>
  <c r="G36" i="7"/>
  <c r="G28" i="7"/>
  <c r="I22" i="7"/>
  <c r="G20" i="7"/>
  <c r="I14" i="7"/>
  <c r="G12" i="7"/>
  <c r="G4" i="7"/>
  <c r="B33" i="9"/>
  <c r="B17" i="9"/>
  <c r="B14" i="9"/>
  <c r="B6" i="9"/>
  <c r="M27" i="9"/>
  <c r="C2" i="3"/>
  <c r="C2" i="9" s="1"/>
  <c r="D8" i="3"/>
  <c r="D8" i="9" s="1"/>
  <c r="C15" i="3"/>
  <c r="C15" i="9" s="1"/>
  <c r="C17" i="3"/>
  <c r="C17" i="9" s="1"/>
  <c r="L17" i="9" s="1"/>
  <c r="C26" i="3"/>
  <c r="C26" i="9" s="1"/>
  <c r="C35" i="3"/>
  <c r="C35" i="9" s="1"/>
  <c r="D37" i="3"/>
  <c r="D37" i="9" s="1"/>
  <c r="I46" i="3"/>
  <c r="G47" i="5"/>
  <c r="I41" i="5"/>
  <c r="I33" i="5"/>
  <c r="M33" i="5" s="1"/>
  <c r="I25" i="5"/>
  <c r="M25" i="5" s="1"/>
  <c r="I17" i="5"/>
  <c r="M17" i="5" s="1"/>
  <c r="I9" i="5"/>
  <c r="M9" i="5" s="1"/>
  <c r="G41" i="7"/>
  <c r="G33" i="7"/>
  <c r="G25" i="7"/>
  <c r="G17" i="7"/>
  <c r="G9" i="7"/>
  <c r="B2" i="9"/>
  <c r="B38" i="9"/>
  <c r="B3" i="9"/>
  <c r="M4" i="3"/>
  <c r="M6" i="3"/>
  <c r="D15" i="3"/>
  <c r="D15" i="9" s="1"/>
  <c r="D26" i="3"/>
  <c r="D26" i="9" s="1"/>
  <c r="M28" i="3"/>
  <c r="D35" i="3"/>
  <c r="D35" i="9" s="1"/>
  <c r="M14" i="5"/>
  <c r="M38" i="5"/>
  <c r="I30" i="5"/>
  <c r="I22" i="5"/>
  <c r="I14" i="5"/>
  <c r="I6" i="5"/>
  <c r="G46" i="7"/>
  <c r="I40" i="7"/>
  <c r="G38" i="7"/>
  <c r="I32" i="7"/>
  <c r="G30" i="7"/>
  <c r="G22" i="7"/>
  <c r="G14" i="7"/>
  <c r="G6" i="7"/>
  <c r="B43" i="9"/>
  <c r="B27" i="9"/>
  <c r="M36" i="9"/>
  <c r="C40" i="3"/>
  <c r="C40" i="9" s="1"/>
  <c r="L40" i="9" s="1"/>
  <c r="M23" i="5"/>
  <c r="M31" i="5"/>
  <c r="G41" i="5"/>
  <c r="G33" i="5"/>
  <c r="G25" i="5"/>
  <c r="G17" i="5"/>
  <c r="G9" i="5"/>
  <c r="G3" i="7"/>
  <c r="B16" i="9"/>
  <c r="B5" i="9"/>
  <c r="M34" i="9"/>
  <c r="C3" i="3"/>
  <c r="C3" i="9" s="1"/>
  <c r="L3" i="9" s="1"/>
  <c r="C5" i="3"/>
  <c r="C5" i="9" s="1"/>
  <c r="L5" i="9" s="1"/>
  <c r="C7" i="3"/>
  <c r="C7" i="9" s="1"/>
  <c r="C9" i="3"/>
  <c r="C9" i="9" s="1"/>
  <c r="L9" i="9" s="1"/>
  <c r="C27" i="3"/>
  <c r="C27" i="9" s="1"/>
  <c r="L27" i="9" s="1"/>
  <c r="M45" i="3"/>
  <c r="M29" i="3"/>
  <c r="M13" i="3"/>
  <c r="M40" i="5"/>
  <c r="I32" i="5"/>
  <c r="I16" i="5"/>
  <c r="I42" i="7"/>
  <c r="I34" i="7"/>
  <c r="I26" i="7"/>
  <c r="I18" i="7"/>
  <c r="I10" i="7"/>
  <c r="M10" i="7" s="1"/>
  <c r="B45" i="9"/>
  <c r="B29" i="9"/>
  <c r="M24" i="9"/>
  <c r="M39" i="9"/>
  <c r="M31" i="9"/>
  <c r="D7" i="3"/>
  <c r="D7" i="9" s="1"/>
  <c r="D18" i="3"/>
  <c r="D18" i="9" s="1"/>
  <c r="M18" i="9" s="1"/>
  <c r="M20" i="3"/>
  <c r="M31" i="3"/>
  <c r="M38" i="3"/>
  <c r="M40" i="3"/>
  <c r="I45" i="5"/>
  <c r="I37" i="5"/>
  <c r="I29" i="5"/>
  <c r="M29" i="5" s="1"/>
  <c r="I21" i="5"/>
  <c r="M21" i="5" s="1"/>
  <c r="I13" i="5"/>
  <c r="G45" i="7"/>
  <c r="I39" i="7"/>
  <c r="G37" i="7"/>
  <c r="I31" i="7"/>
  <c r="G29" i="7"/>
  <c r="I23" i="7"/>
  <c r="G21" i="7"/>
  <c r="G13" i="7"/>
  <c r="M40" i="9"/>
  <c r="M46" i="6"/>
  <c r="L45" i="6"/>
  <c r="L37" i="6"/>
  <c r="L29" i="6"/>
  <c r="L21" i="6"/>
  <c r="L13" i="6"/>
  <c r="D6" i="6"/>
  <c r="D13" i="6"/>
  <c r="D5" i="6"/>
  <c r="M5" i="6" s="1"/>
  <c r="D12" i="6"/>
  <c r="M31" i="6"/>
  <c r="M38" i="6"/>
  <c r="L43" i="6"/>
  <c r="L35" i="6"/>
  <c r="L27" i="6"/>
  <c r="L19" i="6"/>
  <c r="L3" i="6"/>
  <c r="D4" i="6"/>
  <c r="M4" i="6" s="1"/>
  <c r="D11" i="6"/>
  <c r="M47" i="6"/>
  <c r="M23" i="6"/>
  <c r="L6" i="6"/>
  <c r="L42" i="6"/>
  <c r="L34" i="6"/>
  <c r="L26" i="6"/>
  <c r="L18" i="6"/>
  <c r="L10" i="6"/>
  <c r="D3" i="6"/>
  <c r="D10" i="6"/>
  <c r="M39" i="6"/>
  <c r="L7" i="6"/>
  <c r="M22" i="6"/>
  <c r="L17" i="6"/>
  <c r="M30" i="6"/>
  <c r="L40" i="6"/>
  <c r="L32" i="6"/>
  <c r="L24" i="6"/>
  <c r="L8" i="6"/>
  <c r="C35" i="4"/>
  <c r="C27" i="4"/>
  <c r="C19" i="4"/>
  <c r="D3" i="4"/>
  <c r="D10" i="4"/>
  <c r="C5" i="4"/>
  <c r="D41" i="4"/>
  <c r="C12" i="4"/>
  <c r="D33" i="4"/>
  <c r="G33" i="6"/>
  <c r="G25" i="4"/>
  <c r="G25" i="6"/>
  <c r="G33" i="4"/>
  <c r="G17" i="4"/>
  <c r="G17" i="6"/>
  <c r="H6" i="4"/>
  <c r="L6" i="4" s="1"/>
  <c r="G9" i="6"/>
  <c r="C4" i="4"/>
  <c r="C11" i="4"/>
  <c r="C42" i="4"/>
  <c r="C34" i="4"/>
  <c r="C26" i="4"/>
  <c r="C18" i="4"/>
  <c r="D9" i="4"/>
  <c r="D17" i="4"/>
  <c r="D40" i="4"/>
  <c r="D32" i="4"/>
  <c r="D24" i="4"/>
  <c r="D2" i="4"/>
  <c r="D16" i="4"/>
  <c r="D47" i="4"/>
  <c r="D39" i="4"/>
  <c r="D31" i="4"/>
  <c r="D23" i="4"/>
  <c r="D8" i="4"/>
  <c r="D15" i="4"/>
  <c r="D46" i="4"/>
  <c r="D38" i="4"/>
  <c r="D30" i="4"/>
  <c r="D22" i="4"/>
  <c r="D7" i="4"/>
  <c r="D14" i="4"/>
  <c r="D45" i="4"/>
  <c r="D37" i="4"/>
  <c r="D29" i="4"/>
  <c r="D21" i="4"/>
  <c r="D6" i="4"/>
  <c r="D13" i="4"/>
  <c r="D44" i="4"/>
  <c r="D36" i="4"/>
  <c r="D28" i="4"/>
  <c r="D20" i="4"/>
  <c r="L44" i="2"/>
  <c r="L36" i="2"/>
  <c r="L28" i="2"/>
  <c r="L20" i="2"/>
  <c r="L12" i="2"/>
  <c r="G2" i="4"/>
  <c r="G46" i="4"/>
  <c r="H43" i="4"/>
  <c r="L43" i="4" s="1"/>
  <c r="G38" i="4"/>
  <c r="H35" i="4"/>
  <c r="G30" i="4"/>
  <c r="H27" i="4"/>
  <c r="L27" i="4" s="1"/>
  <c r="G22" i="4"/>
  <c r="H19" i="4"/>
  <c r="G14" i="4"/>
  <c r="H11" i="4"/>
  <c r="G6" i="4"/>
  <c r="H3" i="4"/>
  <c r="L3" i="4" s="1"/>
  <c r="G2" i="6"/>
  <c r="G46" i="6"/>
  <c r="G38" i="6"/>
  <c r="G30" i="6"/>
  <c r="G22" i="6"/>
  <c r="G14" i="6"/>
  <c r="G6" i="6"/>
  <c r="G43" i="4"/>
  <c r="H40" i="4"/>
  <c r="L40" i="4" s="1"/>
  <c r="G35" i="4"/>
  <c r="H32" i="4"/>
  <c r="L32" i="4" s="1"/>
  <c r="G27" i="4"/>
  <c r="H24" i="4"/>
  <c r="L24" i="4" s="1"/>
  <c r="G19" i="4"/>
  <c r="H16" i="4"/>
  <c r="L16" i="4" s="1"/>
  <c r="G11" i="4"/>
  <c r="H8" i="4"/>
  <c r="L8" i="4" s="1"/>
  <c r="I5" i="4"/>
  <c r="M5" i="4" s="1"/>
  <c r="G3" i="4"/>
  <c r="G43" i="6"/>
  <c r="G35" i="6"/>
  <c r="G27" i="6"/>
  <c r="G19" i="6"/>
  <c r="G11" i="6"/>
  <c r="G3" i="6"/>
  <c r="H2" i="4"/>
  <c r="L2" i="4" s="1"/>
  <c r="H45" i="4"/>
  <c r="L45" i="4" s="1"/>
  <c r="G40" i="4"/>
  <c r="H37" i="4"/>
  <c r="L37" i="4" s="1"/>
  <c r="G32" i="4"/>
  <c r="H29" i="4"/>
  <c r="L29" i="4" s="1"/>
  <c r="G24" i="4"/>
  <c r="H21" i="4"/>
  <c r="L21" i="4" s="1"/>
  <c r="G16" i="4"/>
  <c r="H13" i="4"/>
  <c r="L13" i="4" s="1"/>
  <c r="G8" i="4"/>
  <c r="G40" i="6"/>
  <c r="G32" i="6"/>
  <c r="G24" i="6"/>
  <c r="G16" i="6"/>
  <c r="G8" i="6"/>
  <c r="L41" i="2"/>
  <c r="L33" i="2"/>
  <c r="L25" i="2"/>
  <c r="I47" i="4"/>
  <c r="G45" i="4"/>
  <c r="H42" i="4"/>
  <c r="I39" i="4"/>
  <c r="G37" i="4"/>
  <c r="H34" i="4"/>
  <c r="I31" i="4"/>
  <c r="G29" i="4"/>
  <c r="H26" i="4"/>
  <c r="I23" i="4"/>
  <c r="M23" i="4" s="1"/>
  <c r="G21" i="4"/>
  <c r="H18" i="4"/>
  <c r="I15" i="4"/>
  <c r="G13" i="4"/>
  <c r="H10" i="4"/>
  <c r="L10" i="4" s="1"/>
  <c r="G5" i="4"/>
  <c r="G45" i="6"/>
  <c r="G37" i="6"/>
  <c r="G29" i="6"/>
  <c r="G21" i="6"/>
  <c r="G13" i="6"/>
  <c r="G5" i="6"/>
  <c r="L40" i="2"/>
  <c r="L32" i="2"/>
  <c r="L24" i="2"/>
  <c r="G42" i="4"/>
  <c r="G34" i="4"/>
  <c r="G26" i="4"/>
  <c r="G18" i="4"/>
  <c r="G10" i="4"/>
  <c r="H7" i="4"/>
  <c r="L7" i="4" s="1"/>
  <c r="I4" i="4"/>
  <c r="M4" i="4" s="1"/>
  <c r="G42" i="6"/>
  <c r="G34" i="6"/>
  <c r="G26" i="6"/>
  <c r="G18" i="6"/>
  <c r="G10" i="6"/>
  <c r="G47" i="4"/>
  <c r="H44" i="4"/>
  <c r="L44" i="4" s="1"/>
  <c r="G39" i="4"/>
  <c r="H36" i="4"/>
  <c r="L36" i="4" s="1"/>
  <c r="G31" i="4"/>
  <c r="H28" i="4"/>
  <c r="L28" i="4" s="1"/>
  <c r="G23" i="4"/>
  <c r="H20" i="4"/>
  <c r="L20" i="4" s="1"/>
  <c r="G15" i="4"/>
  <c r="H12" i="4"/>
  <c r="G7" i="4"/>
  <c r="G47" i="6"/>
  <c r="H44" i="6"/>
  <c r="L44" i="6" s="1"/>
  <c r="G39" i="6"/>
  <c r="H36" i="6"/>
  <c r="L36" i="6" s="1"/>
  <c r="G31" i="6"/>
  <c r="H28" i="6"/>
  <c r="L28" i="6" s="1"/>
  <c r="G23" i="6"/>
  <c r="H20" i="6"/>
  <c r="L20" i="6" s="1"/>
  <c r="G15" i="6"/>
  <c r="H12" i="6"/>
  <c r="L12" i="6" s="1"/>
  <c r="G7" i="6"/>
  <c r="I46" i="4"/>
  <c r="G44" i="4"/>
  <c r="H41" i="4"/>
  <c r="L41" i="4" s="1"/>
  <c r="I38" i="4"/>
  <c r="G36" i="4"/>
  <c r="H33" i="4"/>
  <c r="L33" i="4" s="1"/>
  <c r="I30" i="4"/>
  <c r="G28" i="4"/>
  <c r="H25" i="4"/>
  <c r="L25" i="4" s="1"/>
  <c r="I22" i="4"/>
  <c r="G20" i="4"/>
  <c r="H17" i="4"/>
  <c r="L17" i="4" s="1"/>
  <c r="I14" i="4"/>
  <c r="M14" i="4" s="1"/>
  <c r="G12" i="4"/>
  <c r="H9" i="4"/>
  <c r="L9" i="4" s="1"/>
  <c r="G4" i="4"/>
  <c r="G44" i="6"/>
  <c r="H41" i="6"/>
  <c r="L41" i="6" s="1"/>
  <c r="G36" i="6"/>
  <c r="H33" i="6"/>
  <c r="L33" i="6" s="1"/>
  <c r="G28" i="6"/>
  <c r="H25" i="6"/>
  <c r="L25" i="6" s="1"/>
  <c r="G20" i="6"/>
  <c r="G12" i="6"/>
  <c r="G4" i="6"/>
  <c r="L44" i="8"/>
  <c r="L36" i="8"/>
  <c r="L28" i="8"/>
  <c r="L23" i="8"/>
  <c r="L46" i="8"/>
  <c r="L38" i="8"/>
  <c r="M23" i="8"/>
  <c r="M30" i="8"/>
  <c r="I45" i="9"/>
  <c r="M45" i="9" s="1"/>
  <c r="I29" i="9"/>
  <c r="M29" i="9" s="1"/>
  <c r="M36" i="8"/>
  <c r="D18" i="7"/>
  <c r="D20" i="7"/>
  <c r="D22" i="7"/>
  <c r="D24" i="7"/>
  <c r="D26" i="7"/>
  <c r="M26" i="7" s="1"/>
  <c r="D28" i="7"/>
  <c r="D30" i="7"/>
  <c r="M30" i="7" s="1"/>
  <c r="D32" i="7"/>
  <c r="D34" i="7"/>
  <c r="M34" i="7" s="1"/>
  <c r="D36" i="7"/>
  <c r="D38" i="7"/>
  <c r="D40" i="7"/>
  <c r="M40" i="7" s="1"/>
  <c r="D42" i="7"/>
  <c r="M42" i="7" s="1"/>
  <c r="D44" i="7"/>
  <c r="D46" i="7"/>
  <c r="M6" i="7"/>
  <c r="M14" i="7"/>
  <c r="D17" i="7"/>
  <c r="D19" i="7"/>
  <c r="D21" i="7"/>
  <c r="M21" i="7" s="1"/>
  <c r="D23" i="7"/>
  <c r="D25" i="7"/>
  <c r="M25" i="7" s="1"/>
  <c r="D27" i="7"/>
  <c r="D29" i="7"/>
  <c r="M29" i="7" s="1"/>
  <c r="D31" i="7"/>
  <c r="M31" i="7" s="1"/>
  <c r="D33" i="7"/>
  <c r="D35" i="7"/>
  <c r="D37" i="7"/>
  <c r="M37" i="7" s="1"/>
  <c r="D39" i="7"/>
  <c r="M39" i="7" s="1"/>
  <c r="D41" i="7"/>
  <c r="M41" i="7" s="1"/>
  <c r="D43" i="7"/>
  <c r="D45" i="7"/>
  <c r="M45" i="7" s="1"/>
  <c r="D47" i="7"/>
  <c r="M47" i="7" s="1"/>
  <c r="M7" i="7"/>
  <c r="M9" i="7"/>
  <c r="M13" i="7"/>
  <c r="M17" i="7"/>
  <c r="M33" i="7"/>
  <c r="C2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M41" i="5"/>
  <c r="C3" i="5"/>
  <c r="C5" i="5"/>
  <c r="C7" i="5"/>
  <c r="C9" i="5"/>
  <c r="C12" i="5"/>
  <c r="C14" i="5"/>
  <c r="C15" i="5"/>
  <c r="C17" i="5"/>
  <c r="C19" i="5"/>
  <c r="C21" i="5"/>
  <c r="C23" i="5"/>
  <c r="C25" i="5"/>
  <c r="C27" i="5"/>
  <c r="C29" i="5"/>
  <c r="C31" i="5"/>
  <c r="C33" i="5"/>
  <c r="C35" i="5"/>
  <c r="C36" i="5"/>
  <c r="C38" i="5"/>
  <c r="C39" i="5"/>
  <c r="C40" i="5"/>
  <c r="C41" i="5"/>
  <c r="C42" i="5"/>
  <c r="C43" i="5"/>
  <c r="C44" i="5"/>
  <c r="C47" i="5"/>
  <c r="D2" i="5"/>
  <c r="D4" i="5"/>
  <c r="M4" i="5" s="1"/>
  <c r="D6" i="5"/>
  <c r="M6" i="5" s="1"/>
  <c r="D8" i="5"/>
  <c r="D10" i="5"/>
  <c r="M10" i="5" s="1"/>
  <c r="D11" i="5"/>
  <c r="D13" i="5"/>
  <c r="D16" i="5"/>
  <c r="D18" i="5"/>
  <c r="M18" i="5" s="1"/>
  <c r="D20" i="5"/>
  <c r="M20" i="5" s="1"/>
  <c r="D22" i="5"/>
  <c r="M22" i="5" s="1"/>
  <c r="D24" i="5"/>
  <c r="D26" i="5"/>
  <c r="M26" i="5" s="1"/>
  <c r="D28" i="5"/>
  <c r="D30" i="5"/>
  <c r="M30" i="5" s="1"/>
  <c r="D32" i="5"/>
  <c r="D34" i="5"/>
  <c r="M34" i="5" s="1"/>
  <c r="D37" i="5"/>
  <c r="D45" i="5"/>
  <c r="M45" i="5" s="1"/>
  <c r="D46" i="5"/>
  <c r="H2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L43" i="2"/>
  <c r="L35" i="2"/>
  <c r="L27" i="2"/>
  <c r="L11" i="2"/>
  <c r="L42" i="2"/>
  <c r="L34" i="2"/>
  <c r="L26" i="2"/>
  <c r="L10" i="2"/>
  <c r="H47" i="2"/>
  <c r="M46" i="2"/>
  <c r="M38" i="2"/>
  <c r="M30" i="2"/>
  <c r="M22" i="2"/>
  <c r="L6" i="2"/>
  <c r="L13" i="2"/>
  <c r="I45" i="2"/>
  <c r="I28" i="2"/>
  <c r="H39" i="2"/>
  <c r="I27" i="2"/>
  <c r="H31" i="2"/>
  <c r="I21" i="2"/>
  <c r="H15" i="2"/>
  <c r="I20" i="2"/>
  <c r="I44" i="2"/>
  <c r="I35" i="2"/>
  <c r="I7" i="2"/>
  <c r="I19" i="2"/>
  <c r="I2" i="2"/>
  <c r="I9" i="2"/>
  <c r="I37" i="2"/>
  <c r="I26" i="2"/>
  <c r="I41" i="2"/>
  <c r="I8" i="2"/>
  <c r="I36" i="2"/>
  <c r="I25" i="2"/>
  <c r="I34" i="2"/>
  <c r="I33" i="2"/>
  <c r="H23" i="2"/>
  <c r="I43" i="2"/>
  <c r="I29" i="2"/>
  <c r="I18" i="2"/>
  <c r="I42" i="2"/>
  <c r="I17" i="2"/>
  <c r="H38" i="2"/>
  <c r="I6" i="2"/>
  <c r="I12" i="2"/>
  <c r="I13" i="2"/>
  <c r="I40" i="2"/>
  <c r="I32" i="2"/>
  <c r="I24" i="2"/>
  <c r="I16" i="2"/>
  <c r="H30" i="2"/>
  <c r="H5" i="2"/>
  <c r="I11" i="2"/>
  <c r="H46" i="2"/>
  <c r="H22" i="2"/>
  <c r="H14" i="2"/>
  <c r="I3" i="2"/>
  <c r="I10" i="2"/>
  <c r="C2" i="2"/>
  <c r="L2" i="2" s="1"/>
  <c r="C17" i="2"/>
  <c r="L17" i="2" s="1"/>
  <c r="C15" i="2"/>
  <c r="D34" i="2"/>
  <c r="C16" i="2"/>
  <c r="L16" i="2" s="1"/>
  <c r="D33" i="2"/>
  <c r="D32" i="2"/>
  <c r="D42" i="2"/>
  <c r="C8" i="2"/>
  <c r="L8" i="2" s="1"/>
  <c r="D27" i="2"/>
  <c r="C7" i="2"/>
  <c r="L7" i="2" s="1"/>
  <c r="D40" i="2"/>
  <c r="D26" i="2"/>
  <c r="D44" i="2"/>
  <c r="C9" i="2"/>
  <c r="L9" i="2" s="1"/>
  <c r="D28" i="2"/>
  <c r="D41" i="2"/>
  <c r="C19" i="2"/>
  <c r="L19" i="2" s="1"/>
  <c r="D36" i="2"/>
  <c r="D25" i="2"/>
  <c r="D43" i="2"/>
  <c r="C18" i="2"/>
  <c r="L18" i="2" s="1"/>
  <c r="D35" i="2"/>
  <c r="D24" i="2"/>
  <c r="C46" i="2"/>
  <c r="C30" i="2"/>
  <c r="C37" i="2"/>
  <c r="L37" i="2" s="1"/>
  <c r="C21" i="2"/>
  <c r="L21" i="2" s="1"/>
  <c r="D4" i="2"/>
  <c r="M4" i="2" s="1"/>
  <c r="D10" i="2"/>
  <c r="D13" i="2"/>
  <c r="D47" i="2"/>
  <c r="M47" i="2" s="1"/>
  <c r="D39" i="2"/>
  <c r="M39" i="2" s="1"/>
  <c r="D31" i="2"/>
  <c r="M31" i="2" s="1"/>
  <c r="D23" i="2"/>
  <c r="M23" i="2" s="1"/>
  <c r="C38" i="2"/>
  <c r="C22" i="2"/>
  <c r="C45" i="2"/>
  <c r="L45" i="2" s="1"/>
  <c r="C29" i="2"/>
  <c r="L29" i="2" s="1"/>
  <c r="D6" i="2"/>
  <c r="D5" i="2"/>
  <c r="M5" i="2" s="1"/>
  <c r="D12" i="2"/>
  <c r="D14" i="2"/>
  <c r="M14" i="2" s="1"/>
  <c r="D11" i="2"/>
  <c r="D3" i="2"/>
  <c r="D20" i="2"/>
  <c r="M12" i="8" l="1"/>
  <c r="M21" i="9"/>
  <c r="M33" i="8"/>
  <c r="L40" i="8"/>
  <c r="L30" i="8"/>
  <c r="M26" i="9"/>
  <c r="L30" i="9"/>
  <c r="L26" i="8"/>
  <c r="L11" i="8"/>
  <c r="M20" i="9"/>
  <c r="L4" i="9"/>
  <c r="L8" i="9"/>
  <c r="M37" i="9"/>
  <c r="M22" i="7"/>
  <c r="M36" i="7"/>
  <c r="M37" i="3"/>
  <c r="I8" i="7"/>
  <c r="M8" i="7" s="1"/>
  <c r="I36" i="7"/>
  <c r="M13" i="5"/>
  <c r="M8" i="5"/>
  <c r="L31" i="8"/>
  <c r="L22" i="8"/>
  <c r="M38" i="8"/>
  <c r="M37" i="8"/>
  <c r="L47" i="8"/>
  <c r="M28" i="8"/>
  <c r="L26" i="9"/>
  <c r="M34" i="8"/>
  <c r="M45" i="8"/>
  <c r="L4" i="8"/>
  <c r="I15" i="7"/>
  <c r="M15" i="7" s="1"/>
  <c r="M39" i="3"/>
  <c r="M16" i="3"/>
  <c r="M24" i="3"/>
  <c r="M32" i="7"/>
  <c r="M14" i="3"/>
  <c r="M14" i="9"/>
  <c r="M22" i="3"/>
  <c r="M16" i="5"/>
  <c r="L42" i="9"/>
  <c r="I24" i="5"/>
  <c r="M24" i="7"/>
  <c r="L13" i="9"/>
  <c r="M8" i="3"/>
  <c r="I36" i="5"/>
  <c r="M36" i="5" s="1"/>
  <c r="L12" i="9"/>
  <c r="L18" i="4"/>
  <c r="L11" i="4"/>
  <c r="L19" i="4"/>
  <c r="L18" i="8"/>
  <c r="L8" i="8"/>
  <c r="L10" i="9"/>
  <c r="L20" i="8"/>
  <c r="L5" i="8"/>
  <c r="M26" i="8"/>
  <c r="L3" i="8"/>
  <c r="L2" i="9"/>
  <c r="M42" i="8"/>
  <c r="I42" i="9"/>
  <c r="M42" i="9" s="1"/>
  <c r="L13" i="8"/>
  <c r="M44" i="8"/>
  <c r="L32" i="9"/>
  <c r="M5" i="8"/>
  <c r="L12" i="8"/>
  <c r="M18" i="7"/>
  <c r="M23" i="7"/>
  <c r="I44" i="5"/>
  <c r="M44" i="5" s="1"/>
  <c r="I44" i="7"/>
  <c r="M44" i="7" s="1"/>
  <c r="M21" i="3"/>
  <c r="I28" i="5"/>
  <c r="M28" i="5" s="1"/>
  <c r="I28" i="7"/>
  <c r="M28" i="7" s="1"/>
  <c r="M26" i="3"/>
  <c r="M12" i="3"/>
  <c r="I12" i="7"/>
  <c r="M12" i="7" s="1"/>
  <c r="M15" i="4"/>
  <c r="L35" i="4"/>
  <c r="L42" i="4"/>
  <c r="I16" i="9"/>
  <c r="M16" i="9" s="1"/>
  <c r="M16" i="8"/>
  <c r="M15" i="9"/>
  <c r="L35" i="9"/>
  <c r="M6" i="8"/>
  <c r="L35" i="8"/>
  <c r="M7" i="8"/>
  <c r="I7" i="9"/>
  <c r="M7" i="9" s="1"/>
  <c r="M15" i="8"/>
  <c r="I15" i="9"/>
  <c r="H25" i="9"/>
  <c r="L25" i="9" s="1"/>
  <c r="L25" i="8"/>
  <c r="M21" i="8"/>
  <c r="M14" i="8"/>
  <c r="L7" i="8"/>
  <c r="M35" i="9"/>
  <c r="L15" i="9"/>
  <c r="L39" i="9"/>
  <c r="L29" i="8"/>
  <c r="H29" i="9"/>
  <c r="L29" i="9" s="1"/>
  <c r="M4" i="8"/>
  <c r="M9" i="8"/>
  <c r="L15" i="8"/>
  <c r="L7" i="9"/>
  <c r="M2" i="8"/>
  <c r="L2" i="8"/>
  <c r="M43" i="8"/>
  <c r="L39" i="8"/>
  <c r="M8" i="9"/>
  <c r="L24" i="8"/>
  <c r="L45" i="8"/>
  <c r="H45" i="9"/>
  <c r="L45" i="9" s="1"/>
  <c r="M35" i="8"/>
  <c r="I35" i="9"/>
  <c r="L41" i="8"/>
  <c r="H41" i="9"/>
  <c r="L41" i="9" s="1"/>
  <c r="M17" i="8"/>
  <c r="M27" i="7"/>
  <c r="L35" i="3"/>
  <c r="H35" i="5"/>
  <c r="L35" i="5" s="1"/>
  <c r="H35" i="7"/>
  <c r="L35" i="7" s="1"/>
  <c r="L2" i="3"/>
  <c r="H2" i="7"/>
  <c r="H2" i="5"/>
  <c r="L2" i="5" s="1"/>
  <c r="M15" i="3"/>
  <c r="L45" i="3"/>
  <c r="H45" i="7"/>
  <c r="L45" i="7" s="1"/>
  <c r="H45" i="5"/>
  <c r="L45" i="5" s="1"/>
  <c r="L37" i="3"/>
  <c r="H37" i="7"/>
  <c r="L37" i="7" s="1"/>
  <c r="H37" i="5"/>
  <c r="L37" i="5" s="1"/>
  <c r="L29" i="3"/>
  <c r="H29" i="7"/>
  <c r="L29" i="7" s="1"/>
  <c r="H29" i="5"/>
  <c r="L29" i="5" s="1"/>
  <c r="L21" i="3"/>
  <c r="H21" i="7"/>
  <c r="L21" i="7" s="1"/>
  <c r="H21" i="5"/>
  <c r="L21" i="5" s="1"/>
  <c r="L13" i="3"/>
  <c r="H13" i="7"/>
  <c r="L13" i="7" s="1"/>
  <c r="H13" i="5"/>
  <c r="L13" i="5" s="1"/>
  <c r="L5" i="3"/>
  <c r="H5" i="7"/>
  <c r="L5" i="7" s="1"/>
  <c r="H5" i="5"/>
  <c r="L5" i="5" s="1"/>
  <c r="M32" i="5"/>
  <c r="M10" i="3"/>
  <c r="M11" i="3"/>
  <c r="I11" i="5"/>
  <c r="M11" i="5" s="1"/>
  <c r="I11" i="7"/>
  <c r="M11" i="7" s="1"/>
  <c r="L11" i="3"/>
  <c r="H11" i="5"/>
  <c r="L11" i="5" s="1"/>
  <c r="H11" i="7"/>
  <c r="L11" i="7" s="1"/>
  <c r="L42" i="3"/>
  <c r="H42" i="7"/>
  <c r="L42" i="7" s="1"/>
  <c r="H42" i="5"/>
  <c r="L42" i="5" s="1"/>
  <c r="L44" i="3"/>
  <c r="H44" i="5"/>
  <c r="L44" i="5" s="1"/>
  <c r="H44" i="7"/>
  <c r="L44" i="7" s="1"/>
  <c r="L36" i="3"/>
  <c r="H36" i="5"/>
  <c r="L36" i="5" s="1"/>
  <c r="H36" i="7"/>
  <c r="L36" i="7" s="1"/>
  <c r="L28" i="3"/>
  <c r="H28" i="5"/>
  <c r="L28" i="5" s="1"/>
  <c r="H28" i="7"/>
  <c r="L28" i="7" s="1"/>
  <c r="L20" i="3"/>
  <c r="H20" i="5"/>
  <c r="L20" i="5" s="1"/>
  <c r="H20" i="7"/>
  <c r="L20" i="7" s="1"/>
  <c r="L12" i="3"/>
  <c r="H12" i="5"/>
  <c r="L12" i="5" s="1"/>
  <c r="H12" i="7"/>
  <c r="L12" i="7" s="1"/>
  <c r="L4" i="3"/>
  <c r="H4" i="5"/>
  <c r="L4" i="5" s="1"/>
  <c r="H4" i="7"/>
  <c r="L4" i="7" s="1"/>
  <c r="M18" i="3"/>
  <c r="M35" i="3"/>
  <c r="I35" i="5"/>
  <c r="M35" i="5" s="1"/>
  <c r="I35" i="7"/>
  <c r="M35" i="7" s="1"/>
  <c r="L27" i="3"/>
  <c r="H27" i="5"/>
  <c r="L27" i="5" s="1"/>
  <c r="H27" i="7"/>
  <c r="L27" i="7" s="1"/>
  <c r="M46" i="3"/>
  <c r="I46" i="5"/>
  <c r="M46" i="5" s="1"/>
  <c r="I46" i="7"/>
  <c r="M46" i="7" s="1"/>
  <c r="L34" i="3"/>
  <c r="H34" i="7"/>
  <c r="L34" i="7" s="1"/>
  <c r="H34" i="5"/>
  <c r="L34" i="5" s="1"/>
  <c r="L41" i="3"/>
  <c r="H41" i="5"/>
  <c r="L41" i="5" s="1"/>
  <c r="H41" i="7"/>
  <c r="L41" i="7" s="1"/>
  <c r="L33" i="3"/>
  <c r="H33" i="5"/>
  <c r="L33" i="5" s="1"/>
  <c r="H33" i="7"/>
  <c r="L33" i="7" s="1"/>
  <c r="L25" i="3"/>
  <c r="H25" i="5"/>
  <c r="L25" i="5" s="1"/>
  <c r="H25" i="7"/>
  <c r="L25" i="7" s="1"/>
  <c r="L17" i="3"/>
  <c r="H17" i="5"/>
  <c r="L17" i="5" s="1"/>
  <c r="H17" i="7"/>
  <c r="L17" i="7" s="1"/>
  <c r="L9" i="3"/>
  <c r="H9" i="5"/>
  <c r="L9" i="5" s="1"/>
  <c r="H9" i="7"/>
  <c r="L9" i="7" s="1"/>
  <c r="M24" i="5"/>
  <c r="M38" i="7"/>
  <c r="M43" i="3"/>
  <c r="I43" i="5"/>
  <c r="M43" i="5" s="1"/>
  <c r="I43" i="7"/>
  <c r="M43" i="7" s="1"/>
  <c r="L43" i="3"/>
  <c r="H43" i="5"/>
  <c r="L43" i="5" s="1"/>
  <c r="H43" i="7"/>
  <c r="L43" i="7" s="1"/>
  <c r="L10" i="3"/>
  <c r="H10" i="7"/>
  <c r="L10" i="7" s="1"/>
  <c r="H10" i="5"/>
  <c r="L10" i="5" s="1"/>
  <c r="L40" i="3"/>
  <c r="H40" i="5"/>
  <c r="L40" i="5" s="1"/>
  <c r="H40" i="7"/>
  <c r="L40" i="7" s="1"/>
  <c r="L32" i="3"/>
  <c r="H32" i="5"/>
  <c r="L32" i="5" s="1"/>
  <c r="H32" i="7"/>
  <c r="L32" i="7" s="1"/>
  <c r="L24" i="3"/>
  <c r="H24" i="5"/>
  <c r="L24" i="5" s="1"/>
  <c r="H24" i="7"/>
  <c r="L24" i="7" s="1"/>
  <c r="L16" i="3"/>
  <c r="H16" i="5"/>
  <c r="L16" i="5" s="1"/>
  <c r="H16" i="7"/>
  <c r="L16" i="7" s="1"/>
  <c r="L8" i="3"/>
  <c r="H8" i="5"/>
  <c r="L8" i="5" s="1"/>
  <c r="H8" i="7"/>
  <c r="L8" i="7" s="1"/>
  <c r="M41" i="3"/>
  <c r="L3" i="3"/>
  <c r="H3" i="5"/>
  <c r="L3" i="5" s="1"/>
  <c r="H3" i="7"/>
  <c r="L26" i="3"/>
  <c r="H26" i="7"/>
  <c r="L26" i="7" s="1"/>
  <c r="H26" i="5"/>
  <c r="L26" i="5" s="1"/>
  <c r="L47" i="3"/>
  <c r="H47" i="5"/>
  <c r="L47" i="5" s="1"/>
  <c r="H47" i="7"/>
  <c r="L47" i="7" s="1"/>
  <c r="L39" i="3"/>
  <c r="H39" i="5"/>
  <c r="L39" i="5" s="1"/>
  <c r="H39" i="7"/>
  <c r="L39" i="7" s="1"/>
  <c r="L31" i="3"/>
  <c r="H31" i="5"/>
  <c r="L31" i="5" s="1"/>
  <c r="H31" i="7"/>
  <c r="L31" i="7" s="1"/>
  <c r="L23" i="3"/>
  <c r="H23" i="5"/>
  <c r="L23" i="5" s="1"/>
  <c r="H23" i="7"/>
  <c r="L23" i="7" s="1"/>
  <c r="L15" i="3"/>
  <c r="H15" i="5"/>
  <c r="L15" i="5" s="1"/>
  <c r="H15" i="7"/>
  <c r="L15" i="7" s="1"/>
  <c r="L7" i="3"/>
  <c r="H7" i="5"/>
  <c r="H7" i="7"/>
  <c r="L7" i="7" s="1"/>
  <c r="M37" i="5"/>
  <c r="L3" i="7"/>
  <c r="L19" i="3"/>
  <c r="H19" i="5"/>
  <c r="L19" i="5" s="1"/>
  <c r="H19" i="7"/>
  <c r="L19" i="7" s="1"/>
  <c r="M19" i="3"/>
  <c r="I19" i="5"/>
  <c r="M19" i="5" s="1"/>
  <c r="I19" i="7"/>
  <c r="M19" i="7" s="1"/>
  <c r="L18" i="3"/>
  <c r="H18" i="7"/>
  <c r="L18" i="7" s="1"/>
  <c r="H18" i="5"/>
  <c r="L18" i="5" s="1"/>
  <c r="L46" i="3"/>
  <c r="H46" i="5"/>
  <c r="L46" i="5" s="1"/>
  <c r="H46" i="7"/>
  <c r="L46" i="7" s="1"/>
  <c r="L38" i="3"/>
  <c r="H38" i="5"/>
  <c r="L38" i="5" s="1"/>
  <c r="H38" i="7"/>
  <c r="L38" i="7" s="1"/>
  <c r="L30" i="3"/>
  <c r="H30" i="5"/>
  <c r="L30" i="5" s="1"/>
  <c r="H30" i="7"/>
  <c r="L30" i="7" s="1"/>
  <c r="L22" i="3"/>
  <c r="H22" i="5"/>
  <c r="L22" i="5" s="1"/>
  <c r="H22" i="7"/>
  <c r="L22" i="7" s="1"/>
  <c r="L14" i="3"/>
  <c r="H14" i="5"/>
  <c r="L14" i="5" s="1"/>
  <c r="H14" i="7"/>
  <c r="L14" i="7" s="1"/>
  <c r="L6" i="3"/>
  <c r="H6" i="5"/>
  <c r="L6" i="5" s="1"/>
  <c r="H6" i="7"/>
  <c r="L6" i="7" s="1"/>
  <c r="L7" i="5"/>
  <c r="L2" i="7"/>
  <c r="M30" i="3"/>
  <c r="M7" i="3"/>
  <c r="M2" i="3"/>
  <c r="I2" i="5"/>
  <c r="M2" i="5" s="1"/>
  <c r="I2" i="7"/>
  <c r="M2" i="7" s="1"/>
  <c r="M46" i="4"/>
  <c r="M39" i="4"/>
  <c r="L26" i="4"/>
  <c r="L12" i="4"/>
  <c r="M22" i="4"/>
  <c r="L34" i="4"/>
  <c r="M30" i="4"/>
  <c r="M47" i="4"/>
  <c r="M38" i="4"/>
  <c r="M31" i="4"/>
  <c r="L4" i="2"/>
  <c r="H4" i="6"/>
  <c r="L4" i="6" s="1"/>
  <c r="H4" i="4"/>
  <c r="L4" i="4" s="1"/>
  <c r="M21" i="2"/>
  <c r="I21" i="6"/>
  <c r="M21" i="6" s="1"/>
  <c r="I21" i="4"/>
  <c r="M21" i="4" s="1"/>
  <c r="L46" i="2"/>
  <c r="H46" i="6"/>
  <c r="L46" i="6" s="1"/>
  <c r="H46" i="4"/>
  <c r="L46" i="4" s="1"/>
  <c r="I13" i="6"/>
  <c r="M13" i="6" s="1"/>
  <c r="I13" i="4"/>
  <c r="M13" i="4" s="1"/>
  <c r="M29" i="2"/>
  <c r="I29" i="6"/>
  <c r="M29" i="6" s="1"/>
  <c r="I29" i="4"/>
  <c r="M29" i="4" s="1"/>
  <c r="I41" i="6"/>
  <c r="M41" i="6" s="1"/>
  <c r="I41" i="4"/>
  <c r="M41" i="4" s="1"/>
  <c r="I44" i="6"/>
  <c r="M44" i="6" s="1"/>
  <c r="I44" i="4"/>
  <c r="M44" i="4" s="1"/>
  <c r="M45" i="2"/>
  <c r="I45" i="6"/>
  <c r="M45" i="6" s="1"/>
  <c r="I45" i="4"/>
  <c r="M45" i="4" s="1"/>
  <c r="I6" i="6"/>
  <c r="M6" i="6" s="1"/>
  <c r="I6" i="4"/>
  <c r="M6" i="4" s="1"/>
  <c r="I11" i="6"/>
  <c r="M11" i="6" s="1"/>
  <c r="I11" i="4"/>
  <c r="M11" i="4" s="1"/>
  <c r="I12" i="6"/>
  <c r="M12" i="6" s="1"/>
  <c r="I12" i="4"/>
  <c r="M12" i="4" s="1"/>
  <c r="I43" i="6"/>
  <c r="M43" i="6" s="1"/>
  <c r="I43" i="4"/>
  <c r="M43" i="4" s="1"/>
  <c r="I26" i="6"/>
  <c r="M26" i="6" s="1"/>
  <c r="I26" i="4"/>
  <c r="M26" i="4" s="1"/>
  <c r="I20" i="6"/>
  <c r="M20" i="6" s="1"/>
  <c r="I20" i="4"/>
  <c r="M20" i="4" s="1"/>
  <c r="L23" i="2"/>
  <c r="H23" i="6"/>
  <c r="L23" i="6" s="1"/>
  <c r="H23" i="4"/>
  <c r="L23" i="4" s="1"/>
  <c r="I33" i="6"/>
  <c r="M33" i="6" s="1"/>
  <c r="I33" i="4"/>
  <c r="M33" i="4" s="1"/>
  <c r="I10" i="6"/>
  <c r="M10" i="6" s="1"/>
  <c r="I10" i="4"/>
  <c r="M10" i="4" s="1"/>
  <c r="M16" i="2"/>
  <c r="I16" i="6"/>
  <c r="M16" i="6" s="1"/>
  <c r="I16" i="4"/>
  <c r="M16" i="4" s="1"/>
  <c r="H38" i="6"/>
  <c r="L38" i="6" s="1"/>
  <c r="H38" i="4"/>
  <c r="L38" i="4" s="1"/>
  <c r="I34" i="6"/>
  <c r="M34" i="6" s="1"/>
  <c r="I34" i="4"/>
  <c r="M34" i="4" s="1"/>
  <c r="M2" i="2"/>
  <c r="I2" i="6"/>
  <c r="M2" i="6" s="1"/>
  <c r="I2" i="4"/>
  <c r="M2" i="4" s="1"/>
  <c r="L31" i="2"/>
  <c r="H31" i="6"/>
  <c r="L31" i="6" s="1"/>
  <c r="H31" i="4"/>
  <c r="L31" i="4" s="1"/>
  <c r="L5" i="2"/>
  <c r="H5" i="6"/>
  <c r="L5" i="6" s="1"/>
  <c r="H5" i="4"/>
  <c r="L5" i="4" s="1"/>
  <c r="H15" i="6"/>
  <c r="L15" i="6" s="1"/>
  <c r="H15" i="4"/>
  <c r="L15" i="4" s="1"/>
  <c r="H30" i="6"/>
  <c r="L30" i="6" s="1"/>
  <c r="H30" i="4"/>
  <c r="L30" i="4" s="1"/>
  <c r="M3" i="2"/>
  <c r="I3" i="6"/>
  <c r="M3" i="6" s="1"/>
  <c r="I3" i="4"/>
  <c r="M3" i="4" s="1"/>
  <c r="I24" i="6"/>
  <c r="M24" i="6" s="1"/>
  <c r="I24" i="4"/>
  <c r="M24" i="4" s="1"/>
  <c r="M17" i="2"/>
  <c r="I17" i="6"/>
  <c r="M17" i="6" s="1"/>
  <c r="I17" i="4"/>
  <c r="M17" i="4" s="1"/>
  <c r="M25" i="2"/>
  <c r="I25" i="6"/>
  <c r="M25" i="6" s="1"/>
  <c r="I25" i="4"/>
  <c r="M25" i="4" s="1"/>
  <c r="M19" i="2"/>
  <c r="I19" i="6"/>
  <c r="M19" i="6" s="1"/>
  <c r="I19" i="4"/>
  <c r="M19" i="4" s="1"/>
  <c r="M27" i="2"/>
  <c r="I27" i="4"/>
  <c r="M27" i="4" s="1"/>
  <c r="I27" i="6"/>
  <c r="M27" i="6" s="1"/>
  <c r="M37" i="2"/>
  <c r="I37" i="6"/>
  <c r="M37" i="6" s="1"/>
  <c r="I37" i="4"/>
  <c r="M37" i="4" s="1"/>
  <c r="L14" i="2"/>
  <c r="H14" i="6"/>
  <c r="L14" i="6" s="1"/>
  <c r="H14" i="4"/>
  <c r="L14" i="4" s="1"/>
  <c r="I32" i="6"/>
  <c r="M32" i="6" s="1"/>
  <c r="I32" i="4"/>
  <c r="M32" i="4" s="1"/>
  <c r="I42" i="6"/>
  <c r="M42" i="6" s="1"/>
  <c r="I42" i="4"/>
  <c r="M42" i="4" s="1"/>
  <c r="M36" i="2"/>
  <c r="I36" i="6"/>
  <c r="M36" i="6" s="1"/>
  <c r="I36" i="4"/>
  <c r="M36" i="4" s="1"/>
  <c r="M7" i="2"/>
  <c r="I7" i="6"/>
  <c r="M7" i="6" s="1"/>
  <c r="I7" i="4"/>
  <c r="M7" i="4" s="1"/>
  <c r="L39" i="2"/>
  <c r="H39" i="6"/>
  <c r="L39" i="6" s="1"/>
  <c r="H39" i="4"/>
  <c r="L39" i="4" s="1"/>
  <c r="M9" i="2"/>
  <c r="I9" i="6"/>
  <c r="M9" i="6" s="1"/>
  <c r="I9" i="4"/>
  <c r="M9" i="4" s="1"/>
  <c r="H22" i="4"/>
  <c r="L22" i="4" s="1"/>
  <c r="H22" i="6"/>
  <c r="L22" i="6" s="1"/>
  <c r="I40" i="6"/>
  <c r="M40" i="6" s="1"/>
  <c r="I40" i="4"/>
  <c r="M40" i="4" s="1"/>
  <c r="M18" i="2"/>
  <c r="I18" i="6"/>
  <c r="M18" i="6" s="1"/>
  <c r="I18" i="4"/>
  <c r="M18" i="4" s="1"/>
  <c r="M8" i="2"/>
  <c r="I8" i="6"/>
  <c r="M8" i="6" s="1"/>
  <c r="I8" i="4"/>
  <c r="M8" i="4" s="1"/>
  <c r="I35" i="6"/>
  <c r="M35" i="6" s="1"/>
  <c r="I35" i="4"/>
  <c r="M35" i="4" s="1"/>
  <c r="I28" i="6"/>
  <c r="M28" i="6" s="1"/>
  <c r="I28" i="4"/>
  <c r="M28" i="4" s="1"/>
  <c r="L47" i="2"/>
  <c r="H47" i="6"/>
  <c r="L47" i="6" s="1"/>
  <c r="H47" i="4"/>
  <c r="L47" i="4" s="1"/>
  <c r="M40" i="2"/>
  <c r="M41" i="2"/>
  <c r="L15" i="2"/>
  <c r="M10" i="2"/>
  <c r="L38" i="2"/>
  <c r="M34" i="2"/>
  <c r="L22" i="2"/>
  <c r="M44" i="2"/>
  <c r="M32" i="2"/>
  <c r="M35" i="2"/>
  <c r="M28" i="2"/>
  <c r="M13" i="2"/>
  <c r="M11" i="2"/>
  <c r="M12" i="2"/>
  <c r="M43" i="2"/>
  <c r="M26" i="2"/>
  <c r="M20" i="2"/>
  <c r="M24" i="2"/>
  <c r="M42" i="2"/>
  <c r="L30" i="2"/>
  <c r="M6" i="2"/>
  <c r="M33" i="2"/>
</calcChain>
</file>

<file path=xl/sharedStrings.xml><?xml version="1.0" encoding="utf-8"?>
<sst xmlns="http://schemas.openxmlformats.org/spreadsheetml/2006/main" count="159" uniqueCount="53">
  <si>
    <t>E1-E2-E3</t>
  </si>
  <si>
    <t>D1-D2-D3</t>
  </si>
  <si>
    <t>C1-C2</t>
  </si>
  <si>
    <t>C1-C2-C3</t>
  </si>
  <si>
    <t>Barema's krachtlijnen Kelchtermans zonder haard- of standplaatstoelage, 100% jaarsalaris</t>
  </si>
  <si>
    <t>Vlaams Personeelsstatuut, art. VII.18</t>
  </si>
  <si>
    <t>Bruto salaris tot</t>
  </si>
  <si>
    <t>Haardtoelage</t>
  </si>
  <si>
    <t>Standplaatstoelage</t>
  </si>
  <si>
    <t>oorspronkelijke bedragen op jaarbasis</t>
  </si>
  <si>
    <t xml:space="preserve">oorspronkelijke bedragen op jaarbasis </t>
  </si>
  <si>
    <t>Haard &amp; Standplaats toelage</t>
  </si>
  <si>
    <t>IFIC voorafnames nieuwe barema's zonder haard &amp; standplaatstoelage aan 100%, jaarsalaris</t>
  </si>
  <si>
    <t>Nieuw barema kinderbegeleider</t>
  </si>
  <si>
    <t>Anciënniteit</t>
  </si>
  <si>
    <t>Nieuw barema verzorgende gezinszorg</t>
  </si>
  <si>
    <t>Nieuw barema logistiek medewerker aanvullende thuiszorg</t>
  </si>
  <si>
    <t>Vlaamse lokale besturen</t>
  </si>
  <si>
    <t>Nieuwe Gemeentewet, art. 148 =&gt; VPS</t>
  </si>
  <si>
    <t xml:space="preserve">bedragen aan 100% </t>
  </si>
  <si>
    <t>basis 1988 = 100</t>
  </si>
  <si>
    <t>Kelchtermans barema D1-D2-D3, geïndexeerd met haardtoelage, jaarsalaris</t>
  </si>
  <si>
    <t>Kelchtermans barema D1-D2-D3, geïndexeerd met standplaatstoelage, jaarsalaris</t>
  </si>
  <si>
    <t>Kelchtermans barema D1-D2-D3, geïndexeerd, jaarsalaris (zonder haard of standplaatstoelage)</t>
  </si>
  <si>
    <t>Nieuw barema kinderbegeleider, geïndexeerd, jaarsalaris (zonder haard- en standplaatstoelage)</t>
  </si>
  <si>
    <t>Nieuw barema kinderbegeleider, geïndexeerd met haardtoelage, jaarsalaris</t>
  </si>
  <si>
    <t>Nieuw barema kinderbegeleider, geïndexeerd met standplaatstoelage, jaarsalaris</t>
  </si>
  <si>
    <t>Vergelijking: nieuw barema (inclusief haardtoelage) - D barema (inclusief haardtoelage) op jaarbasis</t>
  </si>
  <si>
    <t>Vergelijking: nieuw barema (inclusief standplaatstoelage) - D barema (inclusief standplaatstoelage) op jaarbasis</t>
  </si>
  <si>
    <t>Nieuw barema verzorgende, geïndexeerd, jaarsalaris (zonder haard- en standplaatstoelage)</t>
  </si>
  <si>
    <t>Nieuw barema verzorgende, geïndexeerd met haardtoelage, jaarsalaris</t>
  </si>
  <si>
    <t>Nieuw barema verzorgende, geïndexeerd met standplaatstoelage, jaarsalaris</t>
  </si>
  <si>
    <t>Kelchtermans barema C1-C2 , geïndexeerd, jaarsalaris (zonder haard of standplaatstoelage)</t>
  </si>
  <si>
    <t>Kelchtermans barema C1-C2, geïndexeerd met haardtoelage, jaarsalaris</t>
  </si>
  <si>
    <t>Kelchtermans barema C1-C2, geïndexeerd met standplaatstoelage, jaarsalaris</t>
  </si>
  <si>
    <t>Vergelijking: nieuw barema (inclusief haardtoelage) - C1-C2 barema (inclusief haardtoelage) op jaarbasis</t>
  </si>
  <si>
    <t>Vergelijking: nieuw barema (inclusief standplaatstoelage) - C1-C2 barema (inclusief standplaatstoelage) op jaarbasis</t>
  </si>
  <si>
    <t>Kelchtermans barema C1-C2-C3 , geïndexeerd, jaarsalaris (zonder haard of standplaatstoelage)</t>
  </si>
  <si>
    <t>Kelchtermans barema C1-C2-C3, geïndexeerd met haardtoelage, jaarsalaris</t>
  </si>
  <si>
    <t>Kelchtermans barema C1-C2-C3, geïndexeerd met standplaatstoelage, jaarsalaris</t>
  </si>
  <si>
    <t>Kelchtermans barema E1-E2-E3 , geïndexeerd, jaarsalaris (zonder haard of standplaatstoelage)</t>
  </si>
  <si>
    <t>Kelchtermans barema E1-E2-E3, geïndexeerd met haardtoelage, jaarsalaris</t>
  </si>
  <si>
    <t>Kelchtermans barema E1-E2-E3, geïndexeerd met standplaatstoelage, jaarsalaris</t>
  </si>
  <si>
    <t>Nieuw barema logistiek medewerker, geïndexeerd, jaarsalaris (zonder haard- en standplaatstoelage)</t>
  </si>
  <si>
    <t>Nieuw barema logistiek medewerker, geïndexeerd met haardtoelage, jaarsalaris</t>
  </si>
  <si>
    <t>Nieuw barema logistiek medewerker, geïndexeerd met standplaatstoelage, jaarsalaris</t>
  </si>
  <si>
    <t>Vergelijking: nieuw barema (inclusief haardtoelage) - E barema (inclusief haardtoelage) op jaarbasis</t>
  </si>
  <si>
    <t>Vergelijking: nieuw barema (inclusief standplaatstoelage) - E barema (inclusief standplaatstoelage) op jaarbasis</t>
  </si>
  <si>
    <t>Kelchtermans barema D1-D2-D3 , geïndexeerd, jaarsalaris (zonder haard of standplaatstoelage)</t>
  </si>
  <si>
    <t>Kelchtermans baremaD1-D2-D3, geïndexeerd met haardtoelage, jaarsalaris</t>
  </si>
  <si>
    <t>actuele bedragen op jaarbasis (april 2022)</t>
  </si>
  <si>
    <t>op maandbasis (april 2022)</t>
  </si>
  <si>
    <t>Huidig indexcijfer vanaf 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</si>
</sst>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0.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44" fontId="1" fillId="0" borderId="0" xfId="1" applyFont="1"/>
    <xf numFmtId="44" fontId="1" fillId="4" borderId="1" xfId="1" applyFont="1" applyFill="1" applyBorder="1"/>
    <xf numFmtId="44" fontId="1" fillId="5" borderId="1" xfId="1" applyFont="1" applyFill="1" applyBorder="1"/>
    <xf numFmtId="44" fontId="1" fillId="0" borderId="1" xfId="1" applyFont="1" applyBorder="1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44" fontId="0" fillId="0" borderId="1" xfId="1" applyFont="1" applyBorder="1"/>
    <xf numFmtId="44" fontId="0" fillId="0" borderId="0" xfId="1" applyFont="1"/>
    <xf numFmtId="44" fontId="1" fillId="5" borderId="1" xfId="1" applyFont="1" applyFill="1" applyBorder="1" applyAlignment="1">
      <alignment horizontal="center" vertical="center"/>
    </xf>
    <xf numFmtId="44" fontId="1" fillId="4" borderId="1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4" fontId="1" fillId="0" borderId="0" xfId="0" applyNumberFormat="1" applyFont="1"/>
    <xf numFmtId="44" fontId="1" fillId="5" borderId="2" xfId="1" applyFont="1" applyFill="1" applyBorder="1" applyAlignment="1">
      <alignment horizontal="center" vertical="center"/>
    </xf>
    <xf numFmtId="44" fontId="1" fillId="4" borderId="2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  <xf numFmtId="164" fontId="0" fillId="0" borderId="0" xfId="0" applyNumberFormat="1"/>
    <xf numFmtId="44" fontId="1" fillId="0" borderId="1" xfId="0" applyNumberFormat="1" applyFont="1" applyBorder="1"/>
    <xf numFmtId="44" fontId="1" fillId="0" borderId="2" xfId="0" applyNumberFormat="1" applyFont="1" applyBorder="1"/>
    <xf numFmtId="0" fontId="1" fillId="7" borderId="1" xfId="0" applyFont="1" applyFill="1" applyBorder="1"/>
    <xf numFmtId="0" fontId="1" fillId="7" borderId="0" xfId="0" applyFont="1" applyFill="1"/>
    <xf numFmtId="0" fontId="3" fillId="8" borderId="0" xfId="0" applyFont="1" applyFill="1" applyAlignment="1">
      <alignment horizontal="center" vertical="center" wrapText="1"/>
    </xf>
    <xf numFmtId="164" fontId="1" fillId="0" borderId="0" xfId="0" applyNumberFormat="1" applyFont="1"/>
    <xf numFmtId="44" fontId="1" fillId="4" borderId="3" xfId="1" applyFont="1" applyFill="1" applyBorder="1"/>
    <xf numFmtId="0" fontId="3" fillId="9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center" vertic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Aangepast 1">
      <a:dk1>
        <a:sysClr val="windowText" lastClr="000000"/>
      </a:dk1>
      <a:lt1>
        <a:sysClr val="window" lastClr="FFFFFF"/>
      </a:lt1>
      <a:dk2>
        <a:srgbClr val="44546A"/>
      </a:dk2>
      <a:lt2>
        <a:srgbClr val="A5A5A5"/>
      </a:lt2>
      <a:accent1>
        <a:srgbClr val="43B02A"/>
      </a:accent1>
      <a:accent2>
        <a:srgbClr val="E03C31"/>
      </a:accent2>
      <a:accent3>
        <a:srgbClr val="702082"/>
      </a:accent3>
      <a:accent4>
        <a:srgbClr val="C6007E"/>
      </a:accent4>
      <a:accent5>
        <a:srgbClr val="53565A"/>
      </a:accent5>
      <a:accent6>
        <a:srgbClr val="97999B"/>
      </a:accent6>
      <a:hlink>
        <a:srgbClr val="43B02A"/>
      </a:hlink>
      <a:folHlink>
        <a:srgbClr val="70208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8F5B-59CF-45E4-952E-0B3A922CF85D}">
  <dimension ref="A1:P48"/>
  <sheetViews>
    <sheetView tabSelected="1" workbookViewId="0">
      <selection activeCell="D19" sqref="D19"/>
    </sheetView>
  </sheetViews>
  <sheetFormatPr defaultColWidth="8.6640625" defaultRowHeight="13.8" x14ac:dyDescent="0.25"/>
  <cols>
    <col min="1" max="1" width="12.88671875" style="1" customWidth="1"/>
    <col min="2" max="2" width="40.33203125" style="1" customWidth="1"/>
    <col min="3" max="3" width="36.88671875" style="1" customWidth="1"/>
    <col min="4" max="4" width="37.109375" style="1" customWidth="1"/>
    <col min="5" max="5" width="35.6640625" style="1" customWidth="1"/>
    <col min="6" max="6" width="8.44140625" style="1" customWidth="1"/>
    <col min="7" max="7" width="35" style="1" customWidth="1"/>
    <col min="8" max="8" width="28.33203125" style="1" customWidth="1"/>
    <col min="9" max="9" width="25" style="1" customWidth="1"/>
    <col min="10" max="10" width="26.109375" style="1" customWidth="1"/>
    <col min="11" max="11" width="8.6640625" style="1"/>
    <col min="12" max="12" width="14" style="1" customWidth="1"/>
    <col min="13" max="13" width="34.6640625" style="1" customWidth="1"/>
    <col min="14" max="14" width="32" style="1" customWidth="1"/>
    <col min="15" max="15" width="40.6640625" style="1" customWidth="1"/>
    <col min="16" max="16384" width="8.6640625" style="1"/>
  </cols>
  <sheetData>
    <row r="1" spans="1:16" ht="36.6" customHeight="1" x14ac:dyDescent="0.25">
      <c r="B1" s="28" t="s">
        <v>4</v>
      </c>
      <c r="C1" s="28"/>
      <c r="D1" s="28"/>
      <c r="E1" s="28"/>
      <c r="G1" s="28" t="s">
        <v>11</v>
      </c>
      <c r="H1" s="28"/>
      <c r="I1" s="28"/>
      <c r="J1" s="28"/>
      <c r="M1" s="28" t="s">
        <v>12</v>
      </c>
      <c r="N1" s="28"/>
      <c r="O1" s="28"/>
      <c r="P1" s="28"/>
    </row>
    <row r="2" spans="1:16" ht="37.950000000000003" customHeight="1" x14ac:dyDescent="0.25">
      <c r="A2" s="1" t="s">
        <v>14</v>
      </c>
      <c r="B2" s="13" t="s">
        <v>0</v>
      </c>
      <c r="C2" s="13" t="s">
        <v>1</v>
      </c>
      <c r="D2" s="13" t="s">
        <v>2</v>
      </c>
      <c r="E2" s="13" t="s">
        <v>3</v>
      </c>
      <c r="L2" s="1" t="s">
        <v>14</v>
      </c>
      <c r="M2" s="17" t="s">
        <v>16</v>
      </c>
      <c r="N2" s="17" t="s">
        <v>15</v>
      </c>
      <c r="O2" s="17" t="s">
        <v>13</v>
      </c>
    </row>
    <row r="3" spans="1:16" ht="15.45" customHeight="1" x14ac:dyDescent="0.25">
      <c r="A3" s="1">
        <v>0</v>
      </c>
      <c r="B3" s="4">
        <v>13250</v>
      </c>
      <c r="C3" s="4">
        <v>13300</v>
      </c>
      <c r="D3" s="4">
        <v>13550</v>
      </c>
      <c r="E3" s="4">
        <v>13550</v>
      </c>
      <c r="G3" s="11" t="s">
        <v>5</v>
      </c>
      <c r="H3" s="11" t="s">
        <v>6</v>
      </c>
      <c r="I3" s="11" t="s">
        <v>7</v>
      </c>
      <c r="J3" s="11" t="s">
        <v>8</v>
      </c>
      <c r="L3" s="1">
        <v>0</v>
      </c>
      <c r="M3" s="15">
        <v>13652.21</v>
      </c>
      <c r="N3" s="15">
        <v>16030.79</v>
      </c>
      <c r="O3" s="11">
        <v>16030.79</v>
      </c>
    </row>
    <row r="4" spans="1:16" ht="14.4" x14ac:dyDescent="0.3">
      <c r="A4" s="1">
        <v>1</v>
      </c>
      <c r="B4" s="4">
        <v>13350</v>
      </c>
      <c r="C4" s="4">
        <v>13650</v>
      </c>
      <c r="D4" s="4">
        <v>14150</v>
      </c>
      <c r="E4" s="4">
        <v>14150</v>
      </c>
      <c r="G4" s="6" t="s">
        <v>9</v>
      </c>
      <c r="H4" s="9">
        <v>16421.84</v>
      </c>
      <c r="I4" s="9">
        <v>719.89</v>
      </c>
      <c r="J4" s="9">
        <v>359.95</v>
      </c>
      <c r="L4" s="1">
        <v>1</v>
      </c>
      <c r="M4" s="15">
        <v>13902.71</v>
      </c>
      <c r="N4" s="15">
        <v>16367.38</v>
      </c>
      <c r="O4" s="11">
        <v>16367.38</v>
      </c>
    </row>
    <row r="5" spans="1:16" ht="14.4" x14ac:dyDescent="0.3">
      <c r="A5" s="1">
        <v>2</v>
      </c>
      <c r="B5" s="4">
        <v>13350</v>
      </c>
      <c r="C5" s="4">
        <v>13650</v>
      </c>
      <c r="D5" s="4">
        <v>14150</v>
      </c>
      <c r="E5" s="4">
        <v>14150</v>
      </c>
      <c r="G5" s="7" t="s">
        <v>50</v>
      </c>
      <c r="H5" s="9">
        <f>H4*H20</f>
        <v>30946.957480000001</v>
      </c>
      <c r="I5" s="9">
        <f>I4*H20</f>
        <v>1356.632705</v>
      </c>
      <c r="J5" s="9">
        <f>J4*H20</f>
        <v>678.32577500000002</v>
      </c>
      <c r="L5" s="1">
        <v>2</v>
      </c>
      <c r="M5" s="15">
        <v>14138.62</v>
      </c>
      <c r="N5" s="16">
        <v>16685.39</v>
      </c>
      <c r="O5" s="12">
        <v>16685.39</v>
      </c>
    </row>
    <row r="6" spans="1:16" ht="14.4" x14ac:dyDescent="0.3">
      <c r="A6" s="1">
        <v>3</v>
      </c>
      <c r="B6" s="4">
        <v>13450</v>
      </c>
      <c r="C6" s="4">
        <v>14000</v>
      </c>
      <c r="D6" s="4">
        <v>14750</v>
      </c>
      <c r="E6" s="4">
        <v>14750</v>
      </c>
      <c r="G6" s="7" t="s">
        <v>51</v>
      </c>
      <c r="H6" s="9">
        <f>H5/12</f>
        <v>2578.9131233333333</v>
      </c>
      <c r="I6" s="9">
        <f>I5/12</f>
        <v>113.05272541666666</v>
      </c>
      <c r="J6" s="9">
        <f>J5/12</f>
        <v>56.527147916666671</v>
      </c>
      <c r="L6" s="1">
        <v>3</v>
      </c>
      <c r="M6" s="15">
        <v>14360.6</v>
      </c>
      <c r="N6" s="16">
        <v>16985.22</v>
      </c>
      <c r="O6" s="12">
        <v>16985.22</v>
      </c>
    </row>
    <row r="7" spans="1:16" ht="14.4" x14ac:dyDescent="0.3">
      <c r="A7" s="1">
        <v>4</v>
      </c>
      <c r="B7" s="4">
        <v>13850</v>
      </c>
      <c r="C7" s="4">
        <v>15000</v>
      </c>
      <c r="D7" s="4">
        <v>15400</v>
      </c>
      <c r="E7" s="4">
        <v>15400</v>
      </c>
      <c r="G7" s="8"/>
      <c r="H7" s="10"/>
      <c r="I7" s="10"/>
      <c r="J7" s="10"/>
      <c r="L7" s="1">
        <v>4</v>
      </c>
      <c r="M7" s="15">
        <v>14569.14</v>
      </c>
      <c r="N7" s="16">
        <v>17267.55</v>
      </c>
      <c r="O7" s="12">
        <v>17267.55</v>
      </c>
    </row>
    <row r="8" spans="1:16" ht="14.4" x14ac:dyDescent="0.3">
      <c r="A8" s="1">
        <v>5</v>
      </c>
      <c r="B8" s="4">
        <v>14000</v>
      </c>
      <c r="C8" s="4">
        <v>15400</v>
      </c>
      <c r="D8" s="4">
        <v>16000</v>
      </c>
      <c r="E8" s="4">
        <v>16000</v>
      </c>
      <c r="G8" s="8"/>
      <c r="H8" s="10"/>
      <c r="I8" s="10"/>
      <c r="J8" s="10"/>
      <c r="L8" s="1">
        <v>5</v>
      </c>
      <c r="M8" s="15">
        <v>14764.84</v>
      </c>
      <c r="N8" s="16">
        <v>17532.919999999998</v>
      </c>
      <c r="O8" s="12">
        <v>17532.919999999998</v>
      </c>
    </row>
    <row r="9" spans="1:16" x14ac:dyDescent="0.25">
      <c r="A9" s="1">
        <v>6</v>
      </c>
      <c r="B9" s="4">
        <v>14000</v>
      </c>
      <c r="C9" s="4">
        <v>15400</v>
      </c>
      <c r="D9" s="4">
        <v>16000</v>
      </c>
      <c r="E9" s="4">
        <v>16000</v>
      </c>
      <c r="G9" s="12" t="s">
        <v>5</v>
      </c>
      <c r="H9" s="12" t="s">
        <v>6</v>
      </c>
      <c r="I9" s="12" t="s">
        <v>7</v>
      </c>
      <c r="J9" s="12" t="s">
        <v>8</v>
      </c>
      <c r="L9" s="1">
        <v>6</v>
      </c>
      <c r="M9" s="15">
        <v>14948.24</v>
      </c>
      <c r="N9" s="16">
        <v>17782.27</v>
      </c>
      <c r="O9" s="12">
        <v>17782.27</v>
      </c>
    </row>
    <row r="10" spans="1:16" ht="14.4" x14ac:dyDescent="0.3">
      <c r="A10" s="1">
        <v>7</v>
      </c>
      <c r="B10" s="4">
        <v>14150</v>
      </c>
      <c r="C10" s="4">
        <v>15750</v>
      </c>
      <c r="D10" s="3">
        <v>16600</v>
      </c>
      <c r="E10" s="3">
        <v>16600</v>
      </c>
      <c r="G10" s="6" t="s">
        <v>10</v>
      </c>
      <c r="H10" s="9">
        <v>18695.86</v>
      </c>
      <c r="I10" s="9">
        <v>359.95</v>
      </c>
      <c r="J10" s="9">
        <v>179.98</v>
      </c>
      <c r="L10" s="1">
        <v>7</v>
      </c>
      <c r="M10" s="15">
        <v>15120.01</v>
      </c>
      <c r="N10" s="16">
        <v>18016.22</v>
      </c>
      <c r="O10" s="12">
        <v>18016.22</v>
      </c>
    </row>
    <row r="11" spans="1:16" ht="14.4" x14ac:dyDescent="0.3">
      <c r="A11" s="1">
        <v>8</v>
      </c>
      <c r="B11" s="4">
        <v>14150</v>
      </c>
      <c r="C11" s="4">
        <v>15750</v>
      </c>
      <c r="D11" s="3">
        <v>16600</v>
      </c>
      <c r="E11" s="3">
        <v>16600</v>
      </c>
      <c r="G11" s="7" t="s">
        <v>50</v>
      </c>
      <c r="H11" s="9">
        <f>H10*$H$20</f>
        <v>35232.348170000005</v>
      </c>
      <c r="I11" s="9">
        <f t="shared" ref="I11:J11" si="0">I10*$H$20</f>
        <v>678.32577500000002</v>
      </c>
      <c r="J11" s="9">
        <f t="shared" si="0"/>
        <v>339.17230999999998</v>
      </c>
      <c r="L11" s="1">
        <v>8</v>
      </c>
      <c r="M11" s="15">
        <v>15280.71</v>
      </c>
      <c r="N11" s="16">
        <v>18235.43</v>
      </c>
      <c r="O11" s="12">
        <v>18235.43</v>
      </c>
    </row>
    <row r="12" spans="1:16" ht="14.4" x14ac:dyDescent="0.3">
      <c r="A12" s="1">
        <v>9</v>
      </c>
      <c r="B12" s="4">
        <v>14300</v>
      </c>
      <c r="C12" s="4">
        <v>16150</v>
      </c>
      <c r="D12" s="3">
        <v>17200</v>
      </c>
      <c r="E12" s="3">
        <v>17200</v>
      </c>
      <c r="G12" s="7" t="s">
        <v>51</v>
      </c>
      <c r="H12" s="9">
        <f>H11/12</f>
        <v>2936.0290141666669</v>
      </c>
      <c r="I12" s="9">
        <f t="shared" ref="I12:J12" si="1">I11/12</f>
        <v>56.527147916666671</v>
      </c>
      <c r="J12" s="9">
        <f t="shared" si="1"/>
        <v>28.264359166666665</v>
      </c>
      <c r="L12" s="1">
        <v>9</v>
      </c>
      <c r="M12" s="15">
        <v>15430.93</v>
      </c>
      <c r="N12" s="16">
        <v>18440.66</v>
      </c>
      <c r="O12" s="12">
        <v>18440.66</v>
      </c>
    </row>
    <row r="13" spans="1:16" x14ac:dyDescent="0.25">
      <c r="A13" s="1">
        <v>10</v>
      </c>
      <c r="B13" s="4">
        <v>14300</v>
      </c>
      <c r="C13" s="4">
        <v>16150</v>
      </c>
      <c r="D13" s="3">
        <v>17200</v>
      </c>
      <c r="E13" s="3">
        <v>17200</v>
      </c>
      <c r="L13" s="1">
        <v>10</v>
      </c>
      <c r="M13" s="15">
        <v>15571.28</v>
      </c>
      <c r="N13" s="16">
        <v>18632.71</v>
      </c>
      <c r="O13" s="12">
        <v>18632.71</v>
      </c>
    </row>
    <row r="14" spans="1:16" x14ac:dyDescent="0.25">
      <c r="A14" s="1">
        <v>11</v>
      </c>
      <c r="B14" s="4">
        <v>14450</v>
      </c>
      <c r="C14" s="3">
        <v>16500</v>
      </c>
      <c r="D14" s="3">
        <v>17800</v>
      </c>
      <c r="E14" s="3">
        <v>17800</v>
      </c>
      <c r="L14" s="1">
        <v>11</v>
      </c>
      <c r="M14" s="15">
        <v>15702.31</v>
      </c>
      <c r="N14" s="2">
        <v>18812.12</v>
      </c>
      <c r="O14" s="2">
        <v>18812.12</v>
      </c>
    </row>
    <row r="15" spans="1:16" x14ac:dyDescent="0.25">
      <c r="A15" s="1">
        <v>12</v>
      </c>
      <c r="B15" s="4">
        <v>14450</v>
      </c>
      <c r="C15" s="3">
        <v>16500</v>
      </c>
      <c r="D15" s="3">
        <v>17800</v>
      </c>
      <c r="E15" s="3">
        <v>17800</v>
      </c>
      <c r="L15" s="1">
        <v>12</v>
      </c>
      <c r="M15" s="15">
        <v>15824.42</v>
      </c>
      <c r="N15" s="2">
        <v>18979.7</v>
      </c>
      <c r="O15" s="2">
        <v>18979.7</v>
      </c>
    </row>
    <row r="16" spans="1:16" x14ac:dyDescent="0.25">
      <c r="A16" s="1">
        <v>13</v>
      </c>
      <c r="B16" s="4">
        <v>14600</v>
      </c>
      <c r="C16" s="3">
        <v>16900</v>
      </c>
      <c r="D16" s="3">
        <v>18400</v>
      </c>
      <c r="E16" s="3">
        <v>18400</v>
      </c>
      <c r="L16" s="1">
        <v>13</v>
      </c>
      <c r="M16" s="15">
        <v>15938.28</v>
      </c>
      <c r="N16" s="2">
        <v>19136.07</v>
      </c>
      <c r="O16" s="2">
        <v>19136.07</v>
      </c>
    </row>
    <row r="17" spans="1:15" x14ac:dyDescent="0.25">
      <c r="A17" s="1">
        <v>14</v>
      </c>
      <c r="B17" s="4">
        <v>14600</v>
      </c>
      <c r="C17" s="3">
        <v>16900</v>
      </c>
      <c r="D17" s="3">
        <v>18400</v>
      </c>
      <c r="E17" s="3">
        <v>18400</v>
      </c>
      <c r="G17" s="28" t="s">
        <v>17</v>
      </c>
      <c r="H17" s="28"/>
      <c r="I17" s="28"/>
      <c r="L17" s="1">
        <v>14</v>
      </c>
      <c r="M17" s="15">
        <v>16044.44</v>
      </c>
      <c r="N17" s="2">
        <v>19281.900000000001</v>
      </c>
      <c r="O17" s="2">
        <v>19281.900000000001</v>
      </c>
    </row>
    <row r="18" spans="1:15" x14ac:dyDescent="0.25">
      <c r="A18" s="1">
        <v>15</v>
      </c>
      <c r="B18" s="4">
        <v>14750</v>
      </c>
      <c r="C18" s="3">
        <v>17250</v>
      </c>
      <c r="D18" s="5">
        <v>19000</v>
      </c>
      <c r="E18" s="5">
        <v>19000</v>
      </c>
      <c r="G18" s="28" t="s">
        <v>18</v>
      </c>
      <c r="H18" s="28"/>
      <c r="I18" s="28"/>
      <c r="L18" s="1">
        <v>15</v>
      </c>
      <c r="M18" s="15">
        <v>16143.24</v>
      </c>
      <c r="N18" s="2">
        <v>19417.86</v>
      </c>
      <c r="O18" s="2">
        <v>19417.86</v>
      </c>
    </row>
    <row r="19" spans="1:15" x14ac:dyDescent="0.25">
      <c r="A19" s="1">
        <v>16</v>
      </c>
      <c r="B19" s="4">
        <v>14750</v>
      </c>
      <c r="C19" s="3">
        <v>17250</v>
      </c>
      <c r="D19" s="5">
        <v>19000</v>
      </c>
      <c r="E19" s="5">
        <v>19000</v>
      </c>
      <c r="G19" s="1" t="s">
        <v>19</v>
      </c>
      <c r="H19" s="25"/>
      <c r="I19" s="25" t="s">
        <v>20</v>
      </c>
      <c r="L19" s="1">
        <v>16</v>
      </c>
      <c r="M19" s="15">
        <v>16208.58</v>
      </c>
      <c r="N19" s="2">
        <v>19520.37</v>
      </c>
      <c r="O19" s="2">
        <v>19520.37</v>
      </c>
    </row>
    <row r="20" spans="1:15" x14ac:dyDescent="0.25">
      <c r="A20" s="1">
        <v>17</v>
      </c>
      <c r="B20" s="4">
        <v>14850</v>
      </c>
      <c r="C20" s="3">
        <v>17650</v>
      </c>
      <c r="D20" s="5">
        <v>19600</v>
      </c>
      <c r="E20" s="5">
        <v>19600</v>
      </c>
      <c r="G20" s="1" t="s">
        <v>52</v>
      </c>
      <c r="H20" s="25">
        <v>1.8845000000000001</v>
      </c>
      <c r="L20" s="1">
        <v>17</v>
      </c>
      <c r="M20" s="15">
        <v>16269.26</v>
      </c>
      <c r="N20" s="2">
        <v>19615.72</v>
      </c>
      <c r="O20" s="2">
        <v>19615.72</v>
      </c>
    </row>
    <row r="21" spans="1:15" x14ac:dyDescent="0.25">
      <c r="A21" s="1">
        <v>18</v>
      </c>
      <c r="B21" s="4">
        <v>15550</v>
      </c>
      <c r="C21" s="5">
        <v>18850</v>
      </c>
      <c r="D21" s="5">
        <v>19600</v>
      </c>
      <c r="E21" s="5">
        <v>21500</v>
      </c>
      <c r="L21" s="1">
        <v>18</v>
      </c>
      <c r="M21" s="15">
        <v>16325.55</v>
      </c>
      <c r="N21" s="2">
        <v>19704.310000000001</v>
      </c>
      <c r="O21" s="2">
        <v>19704.310000000001</v>
      </c>
    </row>
    <row r="22" spans="1:15" x14ac:dyDescent="0.25">
      <c r="A22" s="1">
        <v>19</v>
      </c>
      <c r="B22" s="4">
        <v>15700</v>
      </c>
      <c r="C22" s="5">
        <v>19200</v>
      </c>
      <c r="D22" s="5">
        <v>20200</v>
      </c>
      <c r="E22" s="5">
        <v>22100</v>
      </c>
      <c r="L22" s="1">
        <v>19</v>
      </c>
      <c r="M22" s="15">
        <v>16377.79</v>
      </c>
      <c r="N22" s="2">
        <v>20200</v>
      </c>
      <c r="O22" s="2">
        <v>20200</v>
      </c>
    </row>
    <row r="23" spans="1:15" x14ac:dyDescent="0.25">
      <c r="A23" s="1">
        <v>20</v>
      </c>
      <c r="B23" s="4">
        <v>15700</v>
      </c>
      <c r="C23" s="5">
        <v>19200</v>
      </c>
      <c r="D23" s="5">
        <v>20200</v>
      </c>
      <c r="E23" s="5">
        <v>22100</v>
      </c>
      <c r="L23" s="1">
        <v>20</v>
      </c>
      <c r="M23" s="16">
        <v>16426.38</v>
      </c>
      <c r="N23" s="2">
        <v>20200</v>
      </c>
      <c r="O23" s="2">
        <v>20200</v>
      </c>
    </row>
    <row r="24" spans="1:15" x14ac:dyDescent="0.25">
      <c r="A24" s="1">
        <v>21</v>
      </c>
      <c r="B24" s="4">
        <v>15850</v>
      </c>
      <c r="C24" s="5">
        <v>19600</v>
      </c>
      <c r="D24" s="5">
        <v>20750</v>
      </c>
      <c r="E24" s="5">
        <v>22750</v>
      </c>
      <c r="L24" s="1">
        <v>21</v>
      </c>
      <c r="M24" s="16">
        <v>16471.310000000001</v>
      </c>
      <c r="N24" s="2">
        <v>20750</v>
      </c>
      <c r="O24" s="2">
        <v>20750</v>
      </c>
    </row>
    <row r="25" spans="1:15" x14ac:dyDescent="0.25">
      <c r="A25" s="1">
        <v>22</v>
      </c>
      <c r="B25" s="4">
        <v>15850</v>
      </c>
      <c r="C25" s="5">
        <v>19600</v>
      </c>
      <c r="D25" s="5">
        <v>20750</v>
      </c>
      <c r="E25" s="5">
        <v>22750</v>
      </c>
      <c r="L25" s="1">
        <v>22</v>
      </c>
      <c r="M25" s="16">
        <v>16513.080000000002</v>
      </c>
      <c r="N25" s="2">
        <v>20750</v>
      </c>
      <c r="O25" s="2">
        <v>20750</v>
      </c>
    </row>
    <row r="26" spans="1:15" x14ac:dyDescent="0.25">
      <c r="A26" s="1">
        <v>23</v>
      </c>
      <c r="B26" s="4">
        <v>16000</v>
      </c>
      <c r="C26" s="5">
        <v>19950</v>
      </c>
      <c r="D26" s="5">
        <v>21350</v>
      </c>
      <c r="E26" s="5">
        <v>23350</v>
      </c>
      <c r="L26" s="1">
        <v>23</v>
      </c>
      <c r="M26" s="16">
        <v>16551.8</v>
      </c>
      <c r="N26" s="2">
        <v>21350</v>
      </c>
      <c r="O26" s="2">
        <v>21350</v>
      </c>
    </row>
    <row r="27" spans="1:15" x14ac:dyDescent="0.25">
      <c r="A27" s="1">
        <v>24</v>
      </c>
      <c r="B27" s="4">
        <v>16000</v>
      </c>
      <c r="C27" s="5">
        <v>19950</v>
      </c>
      <c r="D27" s="5">
        <v>21350</v>
      </c>
      <c r="E27" s="5">
        <v>23350</v>
      </c>
      <c r="L27" s="1">
        <v>24</v>
      </c>
      <c r="M27" s="16">
        <v>16587.68</v>
      </c>
      <c r="N27" s="2">
        <v>21350</v>
      </c>
      <c r="O27" s="2">
        <v>21350</v>
      </c>
    </row>
    <row r="28" spans="1:15" x14ac:dyDescent="0.25">
      <c r="A28" s="1">
        <v>25</v>
      </c>
      <c r="B28" s="4">
        <v>16150</v>
      </c>
      <c r="C28" s="5">
        <v>20350</v>
      </c>
      <c r="D28" s="5">
        <v>21950</v>
      </c>
      <c r="E28" s="5">
        <v>23950</v>
      </c>
      <c r="L28" s="1">
        <v>25</v>
      </c>
      <c r="M28" s="16">
        <v>16620.990000000002</v>
      </c>
      <c r="N28" s="2">
        <v>21950</v>
      </c>
      <c r="O28" s="2">
        <v>21950</v>
      </c>
    </row>
    <row r="29" spans="1:15" x14ac:dyDescent="0.25">
      <c r="A29" s="1">
        <v>26</v>
      </c>
      <c r="B29" s="4">
        <v>16150</v>
      </c>
      <c r="C29" s="5">
        <v>20350</v>
      </c>
      <c r="D29" s="5">
        <v>21950</v>
      </c>
      <c r="E29" s="5">
        <v>23950</v>
      </c>
      <c r="L29" s="1">
        <v>26</v>
      </c>
      <c r="M29" s="16">
        <v>16651.810000000001</v>
      </c>
      <c r="N29" s="2">
        <v>21950</v>
      </c>
      <c r="O29" s="2">
        <v>21950</v>
      </c>
    </row>
    <row r="30" spans="1:15" x14ac:dyDescent="0.25">
      <c r="A30" s="1">
        <v>27</v>
      </c>
      <c r="B30" s="3">
        <v>16550</v>
      </c>
      <c r="C30" s="5">
        <v>20700</v>
      </c>
      <c r="D30" s="5">
        <v>22800</v>
      </c>
      <c r="E30" s="5">
        <v>24800</v>
      </c>
      <c r="L30" s="1">
        <v>27</v>
      </c>
      <c r="M30" s="16">
        <v>16680.32</v>
      </c>
      <c r="N30" s="2">
        <v>22800</v>
      </c>
      <c r="O30" s="2">
        <v>22800</v>
      </c>
    </row>
    <row r="31" spans="1:15" x14ac:dyDescent="0.25">
      <c r="A31" s="1">
        <v>28</v>
      </c>
      <c r="B31" s="3">
        <v>16550</v>
      </c>
      <c r="C31" s="5">
        <v>20700</v>
      </c>
      <c r="D31" s="5">
        <v>22800</v>
      </c>
      <c r="E31" s="5">
        <v>24800</v>
      </c>
      <c r="L31" s="1">
        <v>28</v>
      </c>
      <c r="M31" s="16">
        <v>16706.88</v>
      </c>
      <c r="N31" s="14">
        <f>N30</f>
        <v>22800</v>
      </c>
      <c r="O31" s="14">
        <f>O30</f>
        <v>22800</v>
      </c>
    </row>
    <row r="32" spans="1:15" x14ac:dyDescent="0.25">
      <c r="A32" s="1">
        <v>29</v>
      </c>
      <c r="B32" s="3">
        <v>16550</v>
      </c>
      <c r="C32" s="5">
        <v>20700</v>
      </c>
      <c r="D32" s="5">
        <v>22800</v>
      </c>
      <c r="E32" s="5">
        <v>24800</v>
      </c>
      <c r="L32" s="1">
        <v>29</v>
      </c>
      <c r="M32" s="16">
        <v>16731.41</v>
      </c>
      <c r="N32" s="14">
        <f t="shared" ref="N32:O48" si="2">N31</f>
        <v>22800</v>
      </c>
      <c r="O32" s="14">
        <f t="shared" si="2"/>
        <v>22800</v>
      </c>
    </row>
    <row r="33" spans="1:15" x14ac:dyDescent="0.25">
      <c r="A33" s="1">
        <v>30</v>
      </c>
      <c r="B33" s="3">
        <v>16550</v>
      </c>
      <c r="C33" s="5">
        <v>20700</v>
      </c>
      <c r="D33" s="5">
        <v>22800</v>
      </c>
      <c r="E33" s="5">
        <v>24800</v>
      </c>
      <c r="L33" s="1">
        <v>30</v>
      </c>
      <c r="M33" s="16">
        <v>16754.12</v>
      </c>
      <c r="N33" s="14">
        <f t="shared" si="2"/>
        <v>22800</v>
      </c>
      <c r="O33" s="14">
        <f t="shared" si="2"/>
        <v>22800</v>
      </c>
    </row>
    <row r="34" spans="1:15" x14ac:dyDescent="0.25">
      <c r="A34" s="1">
        <v>31</v>
      </c>
      <c r="B34" s="3">
        <v>16550</v>
      </c>
      <c r="C34" s="5">
        <v>20700</v>
      </c>
      <c r="D34" s="5">
        <v>22800</v>
      </c>
      <c r="E34" s="5">
        <v>24800</v>
      </c>
      <c r="L34" s="1">
        <v>31</v>
      </c>
      <c r="M34" s="16">
        <v>16775.13</v>
      </c>
      <c r="N34" s="14">
        <f t="shared" si="2"/>
        <v>22800</v>
      </c>
      <c r="O34" s="14">
        <f t="shared" si="2"/>
        <v>22800</v>
      </c>
    </row>
    <row r="35" spans="1:15" x14ac:dyDescent="0.25">
      <c r="A35" s="1">
        <v>32</v>
      </c>
      <c r="B35" s="3">
        <v>16550</v>
      </c>
      <c r="C35" s="5">
        <v>20700</v>
      </c>
      <c r="D35" s="5">
        <v>22800</v>
      </c>
      <c r="E35" s="5">
        <v>24800</v>
      </c>
      <c r="L35" s="1">
        <v>32</v>
      </c>
      <c r="M35" s="16">
        <v>16794.66</v>
      </c>
      <c r="N35" s="14">
        <f t="shared" si="2"/>
        <v>22800</v>
      </c>
      <c r="O35" s="14">
        <f t="shared" si="2"/>
        <v>22800</v>
      </c>
    </row>
    <row r="36" spans="1:15" x14ac:dyDescent="0.25">
      <c r="A36" s="1">
        <v>33</v>
      </c>
      <c r="B36" s="3">
        <v>16550</v>
      </c>
      <c r="C36" s="5">
        <v>20700</v>
      </c>
      <c r="D36" s="5">
        <v>22800</v>
      </c>
      <c r="E36" s="5">
        <v>24800</v>
      </c>
      <c r="L36" s="1">
        <v>33</v>
      </c>
      <c r="M36" s="16">
        <v>16812.7</v>
      </c>
      <c r="N36" s="14">
        <f t="shared" si="2"/>
        <v>22800</v>
      </c>
      <c r="O36" s="14">
        <f t="shared" si="2"/>
        <v>22800</v>
      </c>
    </row>
    <row r="37" spans="1:15" x14ac:dyDescent="0.25">
      <c r="A37" s="1">
        <v>34</v>
      </c>
      <c r="B37" s="3">
        <v>16550</v>
      </c>
      <c r="C37" s="5">
        <v>20700</v>
      </c>
      <c r="D37" s="5">
        <v>22800</v>
      </c>
      <c r="E37" s="5">
        <v>24800</v>
      </c>
      <c r="L37" s="1">
        <v>34</v>
      </c>
      <c r="M37" s="16">
        <v>16829.46</v>
      </c>
      <c r="N37" s="14">
        <f t="shared" si="2"/>
        <v>22800</v>
      </c>
      <c r="O37" s="14">
        <f t="shared" si="2"/>
        <v>22800</v>
      </c>
    </row>
    <row r="38" spans="1:15" x14ac:dyDescent="0.25">
      <c r="A38" s="1">
        <v>35</v>
      </c>
      <c r="B38" s="3">
        <v>16550</v>
      </c>
      <c r="C38" s="5">
        <v>20700</v>
      </c>
      <c r="D38" s="5">
        <v>22800</v>
      </c>
      <c r="E38" s="5">
        <v>24800</v>
      </c>
      <c r="L38" s="1">
        <v>35</v>
      </c>
      <c r="M38" s="16">
        <v>16844.939999999999</v>
      </c>
      <c r="N38" s="14">
        <f t="shared" si="2"/>
        <v>22800</v>
      </c>
      <c r="O38" s="14">
        <f t="shared" si="2"/>
        <v>22800</v>
      </c>
    </row>
    <row r="39" spans="1:15" x14ac:dyDescent="0.25">
      <c r="A39" s="1">
        <v>36</v>
      </c>
      <c r="B39" s="3">
        <v>16550</v>
      </c>
      <c r="C39" s="5">
        <v>20700</v>
      </c>
      <c r="D39" s="5">
        <v>22800</v>
      </c>
      <c r="E39" s="5">
        <v>24800</v>
      </c>
      <c r="L39" s="1">
        <v>36</v>
      </c>
      <c r="M39" s="16">
        <f>M38</f>
        <v>16844.939999999999</v>
      </c>
      <c r="N39" s="14">
        <f t="shared" si="2"/>
        <v>22800</v>
      </c>
      <c r="O39" s="14">
        <f t="shared" si="2"/>
        <v>22800</v>
      </c>
    </row>
    <row r="40" spans="1:15" x14ac:dyDescent="0.25">
      <c r="A40" s="1">
        <v>37</v>
      </c>
      <c r="B40" s="3">
        <v>16550</v>
      </c>
      <c r="C40" s="5">
        <v>20700</v>
      </c>
      <c r="D40" s="5">
        <v>22800</v>
      </c>
      <c r="E40" s="5">
        <v>24800</v>
      </c>
      <c r="L40" s="1">
        <v>37</v>
      </c>
      <c r="M40" s="16">
        <f t="shared" ref="M40:M48" si="3">M39</f>
        <v>16844.939999999999</v>
      </c>
      <c r="N40" s="14">
        <f t="shared" si="2"/>
        <v>22800</v>
      </c>
      <c r="O40" s="14">
        <f t="shared" si="2"/>
        <v>22800</v>
      </c>
    </row>
    <row r="41" spans="1:15" x14ac:dyDescent="0.25">
      <c r="A41" s="1">
        <v>38</v>
      </c>
      <c r="B41" s="3">
        <v>16550</v>
      </c>
      <c r="C41" s="5">
        <v>20700</v>
      </c>
      <c r="D41" s="5">
        <v>22800</v>
      </c>
      <c r="E41" s="5">
        <v>24800</v>
      </c>
      <c r="L41" s="1">
        <v>38</v>
      </c>
      <c r="M41" s="16">
        <f t="shared" si="3"/>
        <v>16844.939999999999</v>
      </c>
      <c r="N41" s="14">
        <f t="shared" si="2"/>
        <v>22800</v>
      </c>
      <c r="O41" s="14">
        <f t="shared" si="2"/>
        <v>22800</v>
      </c>
    </row>
    <row r="42" spans="1:15" x14ac:dyDescent="0.25">
      <c r="A42" s="1">
        <v>39</v>
      </c>
      <c r="B42" s="3">
        <v>16550</v>
      </c>
      <c r="C42" s="5">
        <v>20700</v>
      </c>
      <c r="D42" s="5">
        <v>22800</v>
      </c>
      <c r="E42" s="5">
        <v>24800</v>
      </c>
      <c r="L42" s="1">
        <v>39</v>
      </c>
      <c r="M42" s="16">
        <f t="shared" si="3"/>
        <v>16844.939999999999</v>
      </c>
      <c r="N42" s="14">
        <f t="shared" si="2"/>
        <v>22800</v>
      </c>
      <c r="O42" s="14">
        <f t="shared" si="2"/>
        <v>22800</v>
      </c>
    </row>
    <row r="43" spans="1:15" x14ac:dyDescent="0.25">
      <c r="A43" s="1">
        <v>40</v>
      </c>
      <c r="B43" s="3">
        <v>16550</v>
      </c>
      <c r="C43" s="5">
        <v>20700</v>
      </c>
      <c r="D43" s="5">
        <v>22800</v>
      </c>
      <c r="E43" s="5">
        <v>24800</v>
      </c>
      <c r="L43" s="1">
        <v>40</v>
      </c>
      <c r="M43" s="16">
        <f t="shared" si="3"/>
        <v>16844.939999999999</v>
      </c>
      <c r="N43" s="14">
        <f t="shared" si="2"/>
        <v>22800</v>
      </c>
      <c r="O43" s="14">
        <f t="shared" si="2"/>
        <v>22800</v>
      </c>
    </row>
    <row r="44" spans="1:15" x14ac:dyDescent="0.25">
      <c r="A44" s="1">
        <v>41</v>
      </c>
      <c r="B44" s="3">
        <v>16550</v>
      </c>
      <c r="C44" s="5">
        <v>20700</v>
      </c>
      <c r="D44" s="5">
        <v>22800</v>
      </c>
      <c r="E44" s="5">
        <v>24800</v>
      </c>
      <c r="L44" s="1">
        <v>41</v>
      </c>
      <c r="M44" s="16">
        <f t="shared" si="3"/>
        <v>16844.939999999999</v>
      </c>
      <c r="N44" s="14">
        <f t="shared" si="2"/>
        <v>22800</v>
      </c>
      <c r="O44" s="14">
        <f t="shared" si="2"/>
        <v>22800</v>
      </c>
    </row>
    <row r="45" spans="1:15" x14ac:dyDescent="0.25">
      <c r="A45" s="1">
        <v>42</v>
      </c>
      <c r="B45" s="3">
        <v>16550</v>
      </c>
      <c r="C45" s="5">
        <v>20700</v>
      </c>
      <c r="D45" s="5">
        <v>22800</v>
      </c>
      <c r="E45" s="5">
        <v>24800</v>
      </c>
      <c r="L45" s="1">
        <v>42</v>
      </c>
      <c r="M45" s="16">
        <f t="shared" si="3"/>
        <v>16844.939999999999</v>
      </c>
      <c r="N45" s="14">
        <f t="shared" si="2"/>
        <v>22800</v>
      </c>
      <c r="O45" s="14">
        <f t="shared" si="2"/>
        <v>22800</v>
      </c>
    </row>
    <row r="46" spans="1:15" x14ac:dyDescent="0.25">
      <c r="A46" s="1">
        <v>43</v>
      </c>
      <c r="B46" s="3">
        <v>16550</v>
      </c>
      <c r="C46" s="5">
        <v>20700</v>
      </c>
      <c r="D46" s="5">
        <v>22800</v>
      </c>
      <c r="E46" s="5">
        <v>24800</v>
      </c>
      <c r="L46" s="1">
        <v>43</v>
      </c>
      <c r="M46" s="16">
        <f t="shared" si="3"/>
        <v>16844.939999999999</v>
      </c>
      <c r="N46" s="14">
        <f t="shared" si="2"/>
        <v>22800</v>
      </c>
      <c r="O46" s="14">
        <f t="shared" si="2"/>
        <v>22800</v>
      </c>
    </row>
    <row r="47" spans="1:15" x14ac:dyDescent="0.25">
      <c r="A47" s="1">
        <v>44</v>
      </c>
      <c r="B47" s="3">
        <v>16550</v>
      </c>
      <c r="C47" s="5">
        <v>20700</v>
      </c>
      <c r="D47" s="5">
        <v>22800</v>
      </c>
      <c r="E47" s="5">
        <v>24800</v>
      </c>
      <c r="L47" s="1">
        <v>44</v>
      </c>
      <c r="M47" s="16">
        <f t="shared" si="3"/>
        <v>16844.939999999999</v>
      </c>
      <c r="N47" s="14">
        <f t="shared" si="2"/>
        <v>22800</v>
      </c>
      <c r="O47" s="14">
        <f t="shared" si="2"/>
        <v>22800</v>
      </c>
    </row>
    <row r="48" spans="1:15" x14ac:dyDescent="0.25">
      <c r="A48" s="1">
        <v>45</v>
      </c>
      <c r="B48" s="3">
        <v>16550</v>
      </c>
      <c r="C48" s="5">
        <v>20700</v>
      </c>
      <c r="D48" s="5">
        <v>22800</v>
      </c>
      <c r="E48" s="5">
        <v>24800</v>
      </c>
      <c r="L48" s="1">
        <v>45</v>
      </c>
      <c r="M48" s="16">
        <f t="shared" si="3"/>
        <v>16844.939999999999</v>
      </c>
      <c r="N48" s="14">
        <f t="shared" si="2"/>
        <v>22800</v>
      </c>
      <c r="O48" s="14">
        <f t="shared" si="2"/>
        <v>22800</v>
      </c>
    </row>
  </sheetData>
  <mergeCells count="5">
    <mergeCell ref="G18:I18"/>
    <mergeCell ref="B1:E1"/>
    <mergeCell ref="G1:J1"/>
    <mergeCell ref="M1:P1"/>
    <mergeCell ref="G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0B029-0DF8-4D14-9BA5-EF3268B5CE85}">
  <dimension ref="A1:Q47"/>
  <sheetViews>
    <sheetView topLeftCell="J1" workbookViewId="0">
      <selection activeCell="P6" sqref="P6"/>
    </sheetView>
  </sheetViews>
  <sheetFormatPr defaultColWidth="8.88671875" defaultRowHeight="13.8" x14ac:dyDescent="0.25"/>
  <cols>
    <col min="1" max="1" width="13.5546875" style="23" customWidth="1"/>
    <col min="2" max="2" width="41.33203125" style="1" customWidth="1"/>
    <col min="3" max="3" width="40.33203125" style="1" customWidth="1"/>
    <col min="4" max="4" width="34.5546875" style="1" customWidth="1"/>
    <col min="5" max="5" width="8.88671875" style="1"/>
    <col min="6" max="6" width="13.5546875" style="23" customWidth="1"/>
    <col min="7" max="7" width="32.5546875" style="1" customWidth="1"/>
    <col min="8" max="8" width="27.109375" style="1" customWidth="1"/>
    <col min="9" max="9" width="31.88671875" style="1" customWidth="1"/>
    <col min="10" max="10" width="22.33203125" style="14" customWidth="1"/>
    <col min="11" max="11" width="13.5546875" style="23" customWidth="1"/>
    <col min="12" max="14" width="31.88671875" style="1" customWidth="1"/>
    <col min="15" max="15" width="32.109375" style="1" customWidth="1"/>
    <col min="16" max="16" width="18.33203125" style="1" customWidth="1"/>
    <col min="17" max="17" width="15" style="1" customWidth="1"/>
    <col min="18" max="16384" width="8.88671875" style="1"/>
  </cols>
  <sheetData>
    <row r="1" spans="1:17" ht="64.95" customHeight="1" x14ac:dyDescent="0.25">
      <c r="A1" s="22" t="s">
        <v>14</v>
      </c>
      <c r="B1" s="18" t="s">
        <v>23</v>
      </c>
      <c r="C1" s="18" t="s">
        <v>21</v>
      </c>
      <c r="D1" s="18" t="s">
        <v>22</v>
      </c>
      <c r="F1" s="22" t="s">
        <v>14</v>
      </c>
      <c r="G1" s="18" t="s">
        <v>24</v>
      </c>
      <c r="H1" s="18" t="s">
        <v>25</v>
      </c>
      <c r="I1" s="18" t="s">
        <v>26</v>
      </c>
      <c r="K1" s="22" t="s">
        <v>14</v>
      </c>
      <c r="L1" s="18" t="s">
        <v>27</v>
      </c>
      <c r="M1" s="18" t="s">
        <v>28</v>
      </c>
    </row>
    <row r="2" spans="1:17" x14ac:dyDescent="0.25">
      <c r="A2" s="22">
        <v>0</v>
      </c>
      <c r="B2" s="21">
        <f>'Barema''s aan 100%'!C3*'Kinderbegeleider D1-D2-D3'!$P$6</f>
        <v>25063.850000000002</v>
      </c>
      <c r="C2" s="4">
        <f>B2+('Barema''s aan 100%'!$I$4*'Kinderbegeleider D1-D2-D3'!$P$6)</f>
        <v>26420.482705000002</v>
      </c>
      <c r="D2" s="4">
        <f>B2+('Barema''s aan 100%'!$J$4*'Kinderbegeleider D1-D2-D3'!$P$6)</f>
        <v>25742.175775000003</v>
      </c>
      <c r="F2" s="22">
        <v>0</v>
      </c>
      <c r="G2" s="20">
        <f>'Barema''s aan 100%'!O3*'Kinderbegeleider D1-D2-D3'!$P$6</f>
        <v>30210.023755000002</v>
      </c>
      <c r="H2" s="4">
        <f>G2+('Barema''s aan 100%'!$I$4*'Kinderbegeleider D1-D2-D3'!$P$6)</f>
        <v>31566.656460000002</v>
      </c>
      <c r="I2" s="4">
        <f>G2+('Barema''s aan 100%'!$J$4*'Kinderbegeleider D1-D2-D3'!$P$6)</f>
        <v>30888.349530000003</v>
      </c>
      <c r="K2" s="22">
        <v>0</v>
      </c>
      <c r="L2" s="14">
        <f>H2-C2</f>
        <v>5146.1737549999998</v>
      </c>
      <c r="M2" s="14">
        <f>I2-D2</f>
        <v>5146.1737549999998</v>
      </c>
      <c r="N2" s="14"/>
    </row>
    <row r="3" spans="1:17" x14ac:dyDescent="0.25">
      <c r="A3" s="22">
        <v>1</v>
      </c>
      <c r="B3" s="21">
        <f>'Barema''s aan 100%'!C4*'Kinderbegeleider D1-D2-D3'!$P$6</f>
        <v>25723.424999999999</v>
      </c>
      <c r="C3" s="4">
        <f>B3+('Barema''s aan 100%'!$I$4*'Kinderbegeleider D1-D2-D3'!$P$6)</f>
        <v>27080.057704999999</v>
      </c>
      <c r="D3" s="4">
        <f>B3+('Barema''s aan 100%'!$J$4*'Kinderbegeleider D1-D2-D3'!$P$6)</f>
        <v>26401.750775</v>
      </c>
      <c r="F3" s="22">
        <v>1</v>
      </c>
      <c r="G3" s="20">
        <f>'Barema''s aan 100%'!O4*'Kinderbegeleider D1-D2-D3'!$P$6</f>
        <v>30844.32761</v>
      </c>
      <c r="H3" s="4">
        <f>G3+('Barema''s aan 100%'!$I$4*'Kinderbegeleider D1-D2-D3'!$P$6)</f>
        <v>32200.960315</v>
      </c>
      <c r="I3" s="4">
        <f>G3+('Barema''s aan 100%'!$J$4*'Kinderbegeleider D1-D2-D3'!$P$6)</f>
        <v>31522.653385000001</v>
      </c>
      <c r="K3" s="22">
        <v>1</v>
      </c>
      <c r="L3" s="14">
        <f>H3-C3</f>
        <v>5120.902610000001</v>
      </c>
      <c r="M3" s="14">
        <f t="shared" ref="M3:M47" si="0">I3-D3</f>
        <v>5120.902610000001</v>
      </c>
      <c r="N3" s="14"/>
      <c r="O3" s="18" t="s">
        <v>17</v>
      </c>
      <c r="P3" s="18"/>
      <c r="Q3" s="18"/>
    </row>
    <row r="4" spans="1:17" ht="16.95" customHeight="1" x14ac:dyDescent="0.25">
      <c r="A4" s="22">
        <v>2</v>
      </c>
      <c r="B4" s="21">
        <f>'Barema''s aan 100%'!C5*'Kinderbegeleider D1-D2-D3'!$P$6</f>
        <v>25723.424999999999</v>
      </c>
      <c r="C4" s="4">
        <f>B4+('Barema''s aan 100%'!$I$4*'Kinderbegeleider D1-D2-D3'!$P$6)</f>
        <v>27080.057704999999</v>
      </c>
      <c r="D4" s="4">
        <f>B4+('Barema''s aan 100%'!$J$4*'Kinderbegeleider D1-D2-D3'!$P$6)</f>
        <v>26401.750775</v>
      </c>
      <c r="F4" s="22">
        <v>2</v>
      </c>
      <c r="G4" s="20">
        <f>'Barema''s aan 100%'!O5*'Kinderbegeleider D1-D2-D3'!$P$6</f>
        <v>31443.617455</v>
      </c>
      <c r="H4" s="3">
        <f>G4+('Barema''s aan 100%'!$I$10*'Kinderbegeleider D1-D2-D3'!$P$6)</f>
        <v>32121.943230000001</v>
      </c>
      <c r="I4" s="3">
        <f>G4+('Barema''s aan 100%'!$J$10*'Kinderbegeleider D1-D2-D3'!$P$6)</f>
        <v>31782.789765000001</v>
      </c>
      <c r="K4" s="22">
        <v>2</v>
      </c>
      <c r="L4" s="14">
        <f t="shared" ref="L4:L47" si="1">H4-C4</f>
        <v>5041.8855250000015</v>
      </c>
      <c r="M4" s="14">
        <f t="shared" si="0"/>
        <v>5381.0389900000009</v>
      </c>
      <c r="N4" s="14"/>
      <c r="O4" s="29" t="s">
        <v>18</v>
      </c>
      <c r="P4" s="29"/>
      <c r="Q4" s="18"/>
    </row>
    <row r="5" spans="1:17" ht="14.4" x14ac:dyDescent="0.3">
      <c r="A5" s="22">
        <v>3</v>
      </c>
      <c r="B5" s="21">
        <f>'Barema''s aan 100%'!C6*'Kinderbegeleider D1-D2-D3'!$P$6</f>
        <v>26383</v>
      </c>
      <c r="C5" s="4">
        <f>B5+('Barema''s aan 100%'!$I$4*'Kinderbegeleider D1-D2-D3'!$P$6)</f>
        <v>27739.632705</v>
      </c>
      <c r="D5" s="4">
        <f>B5+('Barema''s aan 100%'!$J$4*'Kinderbegeleider D1-D2-D3'!$P$6)</f>
        <v>27061.325775000001</v>
      </c>
      <c r="F5" s="22">
        <v>3</v>
      </c>
      <c r="G5" s="20">
        <f>'Barema''s aan 100%'!O6*'Kinderbegeleider D1-D2-D3'!$P$6</f>
        <v>32008.647090000002</v>
      </c>
      <c r="H5" s="3">
        <f>G5+('Barema''s aan 100%'!$I$10*'Kinderbegeleider D1-D2-D3'!$P$6)</f>
        <v>32686.972865000003</v>
      </c>
      <c r="I5" s="3">
        <f>G5+('Barema''s aan 100%'!$J$10*'Kinderbegeleider D1-D2-D3'!$P$6)</f>
        <v>32347.819400000004</v>
      </c>
      <c r="K5" s="22">
        <v>3</v>
      </c>
      <c r="L5" s="14">
        <f t="shared" si="1"/>
        <v>4947.3401600000034</v>
      </c>
      <c r="M5" s="14">
        <f t="shared" si="0"/>
        <v>5286.4936250000028</v>
      </c>
      <c r="N5" s="14"/>
      <c r="O5" t="s">
        <v>19</v>
      </c>
      <c r="P5" s="19"/>
      <c r="Q5" s="19" t="s">
        <v>20</v>
      </c>
    </row>
    <row r="6" spans="1:17" ht="14.4" x14ac:dyDescent="0.3">
      <c r="A6" s="22">
        <v>4</v>
      </c>
      <c r="B6" s="21">
        <f>'Barema''s aan 100%'!C7*'Kinderbegeleider D1-D2-D3'!$P$6</f>
        <v>28267.5</v>
      </c>
      <c r="C6" s="4">
        <f>B6+('Barema''s aan 100%'!$I$4*'Kinderbegeleider D1-D2-D3'!$P$6)</f>
        <v>29624.132705</v>
      </c>
      <c r="D6" s="4">
        <f>B6+('Barema''s aan 100%'!$J$4*'Kinderbegeleider D1-D2-D3'!$P$6)</f>
        <v>28945.825775000001</v>
      </c>
      <c r="F6" s="22">
        <v>4</v>
      </c>
      <c r="G6" s="20">
        <f>'Barema''s aan 100%'!O7*'Kinderbegeleider D1-D2-D3'!$P$6</f>
        <v>32540.697974999999</v>
      </c>
      <c r="H6" s="3">
        <f>G6+('Barema''s aan 100%'!$I$10*'Kinderbegeleider D1-D2-D3'!$P$6)</f>
        <v>33219.02375</v>
      </c>
      <c r="I6" s="3">
        <f>G6+('Barema''s aan 100%'!$J$10*'Kinderbegeleider D1-D2-D3'!$P$6)</f>
        <v>32879.870284999997</v>
      </c>
      <c r="K6" s="22">
        <v>4</v>
      </c>
      <c r="L6" s="14">
        <f t="shared" si="1"/>
        <v>3594.8910450000003</v>
      </c>
      <c r="M6" s="14">
        <f t="shared" si="0"/>
        <v>3934.0445099999961</v>
      </c>
      <c r="N6" s="14"/>
      <c r="O6" t="s">
        <v>52</v>
      </c>
      <c r="P6" s="19">
        <v>1.8845000000000001</v>
      </c>
      <c r="Q6"/>
    </row>
    <row r="7" spans="1:17" x14ac:dyDescent="0.25">
      <c r="A7" s="22">
        <v>5</v>
      </c>
      <c r="B7" s="21">
        <f>'Barema''s aan 100%'!C8*'Kinderbegeleider D1-D2-D3'!$P$6</f>
        <v>29021.3</v>
      </c>
      <c r="C7" s="4">
        <f>B7+('Barema''s aan 100%'!$I$4*'Kinderbegeleider D1-D2-D3'!$P$6)</f>
        <v>30377.932704999999</v>
      </c>
      <c r="D7" s="4">
        <f>B7+('Barema''s aan 100%'!$J$4*'Kinderbegeleider D1-D2-D3'!$P$6)</f>
        <v>29699.625775</v>
      </c>
      <c r="F7" s="22">
        <v>5</v>
      </c>
      <c r="G7" s="20">
        <f>'Barema''s aan 100%'!O8*'Kinderbegeleider D1-D2-D3'!$P$6</f>
        <v>33040.78774</v>
      </c>
      <c r="H7" s="3">
        <f>G7+('Barema''s aan 100%'!$I$10*'Kinderbegeleider D1-D2-D3'!$P$6)</f>
        <v>33719.113514999997</v>
      </c>
      <c r="I7" s="3">
        <f>G7+('Barema''s aan 100%'!$J$10*'Kinderbegeleider D1-D2-D3'!$P$6)</f>
        <v>33379.960050000002</v>
      </c>
      <c r="K7" s="22">
        <v>5</v>
      </c>
      <c r="L7" s="14">
        <f t="shared" si="1"/>
        <v>3341.180809999998</v>
      </c>
      <c r="M7" s="14">
        <f t="shared" si="0"/>
        <v>3680.3342750000011</v>
      </c>
      <c r="N7" s="14"/>
    </row>
    <row r="8" spans="1:17" x14ac:dyDescent="0.25">
      <c r="A8" s="22">
        <v>6</v>
      </c>
      <c r="B8" s="21">
        <f>'Barema''s aan 100%'!C9*'Kinderbegeleider D1-D2-D3'!$P$6</f>
        <v>29021.3</v>
      </c>
      <c r="C8" s="4">
        <f>B8+('Barema''s aan 100%'!$I$4*'Kinderbegeleider D1-D2-D3'!$P$6)</f>
        <v>30377.932704999999</v>
      </c>
      <c r="D8" s="4">
        <f>B8+('Barema''s aan 100%'!$J$4*'Kinderbegeleider D1-D2-D3'!$P$6)</f>
        <v>29699.625775</v>
      </c>
      <c r="F8" s="22">
        <v>6</v>
      </c>
      <c r="G8" s="20">
        <f>'Barema''s aan 100%'!O9*'Kinderbegeleider D1-D2-D3'!$P$6</f>
        <v>33510.687815000005</v>
      </c>
      <c r="H8" s="3">
        <f>G8+('Barema''s aan 100%'!$I$10*'Kinderbegeleider D1-D2-D3'!$P$6)</f>
        <v>34189.013590000002</v>
      </c>
      <c r="I8" s="3">
        <f>G8+('Barema''s aan 100%'!$J$10*'Kinderbegeleider D1-D2-D3'!$P$6)</f>
        <v>33849.860125000007</v>
      </c>
      <c r="K8" s="22">
        <v>6</v>
      </c>
      <c r="L8" s="14">
        <f t="shared" si="1"/>
        <v>3811.080885000003</v>
      </c>
      <c r="M8" s="14">
        <f t="shared" si="0"/>
        <v>4150.2343500000061</v>
      </c>
      <c r="N8" s="14"/>
    </row>
    <row r="9" spans="1:17" x14ac:dyDescent="0.25">
      <c r="A9" s="22">
        <v>7</v>
      </c>
      <c r="B9" s="21">
        <f>'Barema''s aan 100%'!C10*'Kinderbegeleider D1-D2-D3'!$P$6</f>
        <v>29680.875</v>
      </c>
      <c r="C9" s="4">
        <f>B9+('Barema''s aan 100%'!$I$4*'Kinderbegeleider D1-D2-D3'!$P$6)</f>
        <v>31037.507705</v>
      </c>
      <c r="D9" s="4">
        <f>B9+('Barema''s aan 100%'!$J$4*'Kinderbegeleider D1-D2-D3'!$P$6)</f>
        <v>30359.200775000001</v>
      </c>
      <c r="F9" s="22">
        <v>7</v>
      </c>
      <c r="G9" s="20">
        <f>'Barema''s aan 100%'!O10*'Kinderbegeleider D1-D2-D3'!$P$6</f>
        <v>33951.566590000002</v>
      </c>
      <c r="H9" s="3">
        <f>G9+('Barema''s aan 100%'!$I$10*'Kinderbegeleider D1-D2-D3'!$P$6)</f>
        <v>34629.892365</v>
      </c>
      <c r="I9" s="3">
        <f>G9+('Barema''s aan 100%'!$J$10*'Kinderbegeleider D1-D2-D3'!$P$6)</f>
        <v>34290.738900000004</v>
      </c>
      <c r="K9" s="22">
        <v>7</v>
      </c>
      <c r="L9" s="14">
        <f t="shared" si="1"/>
        <v>3592.3846599999997</v>
      </c>
      <c r="M9" s="14">
        <f t="shared" si="0"/>
        <v>3931.5381250000028</v>
      </c>
      <c r="N9" s="14"/>
    </row>
    <row r="10" spans="1:17" x14ac:dyDescent="0.25">
      <c r="A10" s="22">
        <v>8</v>
      </c>
      <c r="B10" s="21">
        <f>'Barema''s aan 100%'!C11*'Kinderbegeleider D1-D2-D3'!$P$6</f>
        <v>29680.875</v>
      </c>
      <c r="C10" s="4">
        <f>B10+('Barema''s aan 100%'!$I$4*'Kinderbegeleider D1-D2-D3'!$P$6)</f>
        <v>31037.507705</v>
      </c>
      <c r="D10" s="4">
        <f>B10+('Barema''s aan 100%'!$J$4*'Kinderbegeleider D1-D2-D3'!$P$6)</f>
        <v>30359.200775000001</v>
      </c>
      <c r="F10" s="22">
        <v>8</v>
      </c>
      <c r="G10" s="20">
        <f>'Barema''s aan 100%'!O11*'Kinderbegeleider D1-D2-D3'!$P$6</f>
        <v>34364.667835</v>
      </c>
      <c r="H10" s="3">
        <f>G10+('Barema''s aan 100%'!$I$10*'Kinderbegeleider D1-D2-D3'!$P$6)</f>
        <v>35042.993609999998</v>
      </c>
      <c r="I10" s="3">
        <f>G10+('Barema''s aan 100%'!$J$10*'Kinderbegeleider D1-D2-D3'!$P$6)</f>
        <v>34703.840145000002</v>
      </c>
      <c r="K10" s="22">
        <v>8</v>
      </c>
      <c r="L10" s="14">
        <f t="shared" si="1"/>
        <v>4005.4859049999977</v>
      </c>
      <c r="M10" s="14">
        <f t="shared" si="0"/>
        <v>4344.6393700000008</v>
      </c>
      <c r="N10" s="14"/>
    </row>
    <row r="11" spans="1:17" x14ac:dyDescent="0.25">
      <c r="A11" s="22">
        <v>9</v>
      </c>
      <c r="B11" s="21">
        <f>'Barema''s aan 100%'!C12*'Kinderbegeleider D1-D2-D3'!$P$6</f>
        <v>30434.674999999999</v>
      </c>
      <c r="C11" s="4">
        <f>B11+('Barema''s aan 100%'!$I$4*'Kinderbegeleider D1-D2-D3'!$P$6)</f>
        <v>31791.307704999999</v>
      </c>
      <c r="D11" s="4">
        <f>B11+('Barema''s aan 100%'!$J$4*'Kinderbegeleider D1-D2-D3'!$P$6)</f>
        <v>31113.000775</v>
      </c>
      <c r="F11" s="22">
        <v>9</v>
      </c>
      <c r="G11" s="20">
        <f>'Barema''s aan 100%'!O12*'Kinderbegeleider D1-D2-D3'!$P$6</f>
        <v>34751.423770000001</v>
      </c>
      <c r="H11" s="3">
        <f>G11+('Barema''s aan 100%'!$I$10*'Kinderbegeleider D1-D2-D3'!$P$6)</f>
        <v>35429.749544999999</v>
      </c>
      <c r="I11" s="3">
        <f>G11+('Barema''s aan 100%'!$J$10*'Kinderbegeleider D1-D2-D3'!$P$6)</f>
        <v>35090.596080000003</v>
      </c>
      <c r="K11" s="22">
        <v>9</v>
      </c>
      <c r="L11" s="14">
        <f t="shared" si="1"/>
        <v>3638.4418399999995</v>
      </c>
      <c r="M11" s="14">
        <f t="shared" si="0"/>
        <v>3977.5953050000026</v>
      </c>
      <c r="N11" s="14"/>
    </row>
    <row r="12" spans="1:17" x14ac:dyDescent="0.25">
      <c r="A12" s="22">
        <v>10</v>
      </c>
      <c r="B12" s="21">
        <f>'Barema''s aan 100%'!C13*'Kinderbegeleider D1-D2-D3'!$P$6</f>
        <v>30434.674999999999</v>
      </c>
      <c r="C12" s="4">
        <f>B12+('Barema''s aan 100%'!$I$4*'Kinderbegeleider D1-D2-D3'!$P$6)</f>
        <v>31791.307704999999</v>
      </c>
      <c r="D12" s="4">
        <f>B12+('Barema''s aan 100%'!$J$4*'Kinderbegeleider D1-D2-D3'!$P$6)</f>
        <v>31113.000775</v>
      </c>
      <c r="F12" s="22">
        <v>10</v>
      </c>
      <c r="G12" s="20">
        <f>'Barema''s aan 100%'!O13*'Kinderbegeleider D1-D2-D3'!$P$6</f>
        <v>35113.341995000002</v>
      </c>
      <c r="H12" s="3">
        <f>G12+('Barema''s aan 100%'!$I$10*'Kinderbegeleider D1-D2-D3'!$P$6)</f>
        <v>35791.66777</v>
      </c>
      <c r="I12" s="3">
        <f>G12+('Barema''s aan 100%'!$J$10*'Kinderbegeleider D1-D2-D3'!$P$6)</f>
        <v>35452.514305000004</v>
      </c>
      <c r="K12" s="22">
        <v>10</v>
      </c>
      <c r="L12" s="14">
        <f t="shared" si="1"/>
        <v>4000.3600650000008</v>
      </c>
      <c r="M12" s="14">
        <f t="shared" si="0"/>
        <v>4339.5135300000038</v>
      </c>
      <c r="N12" s="14"/>
    </row>
    <row r="13" spans="1:17" x14ac:dyDescent="0.25">
      <c r="A13" s="22">
        <v>11</v>
      </c>
      <c r="B13" s="21">
        <f>'Barema''s aan 100%'!C14*'Kinderbegeleider D1-D2-D3'!$P$6</f>
        <v>31094.25</v>
      </c>
      <c r="C13" s="3">
        <f>B13+('Barema''s aan 100%'!$I$10*'Kinderbegeleider D1-D2-D3'!$P$6)</f>
        <v>31772.575775000001</v>
      </c>
      <c r="D13" s="3">
        <f>B13+('Barema''s aan 100%'!$J$10*'Kinderbegeleider D1-D2-D3'!$P$6)</f>
        <v>31433.422310000002</v>
      </c>
      <c r="F13" s="22">
        <v>11</v>
      </c>
      <c r="G13" s="20">
        <f>'Barema''s aan 100%'!O14*'Kinderbegeleider D1-D2-D3'!$P$6</f>
        <v>35451.440139999999</v>
      </c>
      <c r="H13" s="14">
        <f>G13</f>
        <v>35451.440139999999</v>
      </c>
      <c r="I13" s="14">
        <f>G13</f>
        <v>35451.440139999999</v>
      </c>
      <c r="K13" s="22">
        <v>11</v>
      </c>
      <c r="L13" s="14">
        <f t="shared" si="1"/>
        <v>3678.8643649999976</v>
      </c>
      <c r="M13" s="14">
        <f t="shared" si="0"/>
        <v>4018.017829999997</v>
      </c>
      <c r="N13" s="14"/>
    </row>
    <row r="14" spans="1:17" x14ac:dyDescent="0.25">
      <c r="A14" s="22">
        <v>12</v>
      </c>
      <c r="B14" s="21">
        <f>'Barema''s aan 100%'!C15*'Kinderbegeleider D1-D2-D3'!$P$6</f>
        <v>31094.25</v>
      </c>
      <c r="C14" s="3">
        <f>B14+('Barema''s aan 100%'!$I$10*'Kinderbegeleider D1-D2-D3'!$P$6)</f>
        <v>31772.575775000001</v>
      </c>
      <c r="D14" s="3">
        <f>B14+('Barema''s aan 100%'!$J$10*'Kinderbegeleider D1-D2-D3'!$P$6)</f>
        <v>31433.422310000002</v>
      </c>
      <c r="F14" s="22">
        <v>12</v>
      </c>
      <c r="G14" s="20">
        <f>'Barema''s aan 100%'!O15*'Kinderbegeleider D1-D2-D3'!$P$6</f>
        <v>35767.244650000001</v>
      </c>
      <c r="H14" s="14">
        <f t="shared" ref="H14:H47" si="2">G14</f>
        <v>35767.244650000001</v>
      </c>
      <c r="I14" s="14">
        <f t="shared" ref="I14:I47" si="3">G14</f>
        <v>35767.244650000001</v>
      </c>
      <c r="K14" s="22">
        <v>12</v>
      </c>
      <c r="L14" s="14">
        <f t="shared" si="1"/>
        <v>3994.6688749999994</v>
      </c>
      <c r="M14" s="14">
        <f t="shared" si="0"/>
        <v>4333.8223399999988</v>
      </c>
      <c r="N14" s="14"/>
    </row>
    <row r="15" spans="1:17" x14ac:dyDescent="0.25">
      <c r="A15" s="22">
        <v>13</v>
      </c>
      <c r="B15" s="21">
        <f>'Barema''s aan 100%'!C16*'Kinderbegeleider D1-D2-D3'!$P$6</f>
        <v>31848.05</v>
      </c>
      <c r="C15" s="3">
        <f>B15+('Barema''s aan 100%'!$I$10*'Kinderbegeleider D1-D2-D3'!$P$6)</f>
        <v>32526.375775</v>
      </c>
      <c r="D15" s="3">
        <f>B15+('Barema''s aan 100%'!$J$10*'Kinderbegeleider D1-D2-D3'!$P$6)</f>
        <v>32187.222310000001</v>
      </c>
      <c r="F15" s="22">
        <v>13</v>
      </c>
      <c r="G15" s="20">
        <f>'Barema''s aan 100%'!O16*'Kinderbegeleider D1-D2-D3'!$P$6</f>
        <v>36061.923914999999</v>
      </c>
      <c r="H15" s="14">
        <f t="shared" si="2"/>
        <v>36061.923914999999</v>
      </c>
      <c r="I15" s="14">
        <f t="shared" si="3"/>
        <v>36061.923914999999</v>
      </c>
      <c r="K15" s="22">
        <v>13</v>
      </c>
      <c r="L15" s="14">
        <f t="shared" si="1"/>
        <v>3535.548139999999</v>
      </c>
      <c r="M15" s="14">
        <f t="shared" si="0"/>
        <v>3874.7016049999984</v>
      </c>
      <c r="N15" s="14"/>
    </row>
    <row r="16" spans="1:17" x14ac:dyDescent="0.25">
      <c r="A16" s="22">
        <v>14</v>
      </c>
      <c r="B16" s="21">
        <f>'Barema''s aan 100%'!C17*'Kinderbegeleider D1-D2-D3'!$P$6</f>
        <v>31848.05</v>
      </c>
      <c r="C16" s="3">
        <f>B16+('Barema''s aan 100%'!$I$10*'Kinderbegeleider D1-D2-D3'!$P$6)</f>
        <v>32526.375775</v>
      </c>
      <c r="D16" s="3">
        <f>B16+('Barema''s aan 100%'!$J$10*'Kinderbegeleider D1-D2-D3'!$P$6)</f>
        <v>32187.222310000001</v>
      </c>
      <c r="F16" s="22">
        <v>14</v>
      </c>
      <c r="G16" s="20">
        <f>'Barema''s aan 100%'!O17*'Kinderbegeleider D1-D2-D3'!$P$6</f>
        <v>36336.740550000002</v>
      </c>
      <c r="H16" s="14">
        <f t="shared" si="2"/>
        <v>36336.740550000002</v>
      </c>
      <c r="I16" s="14">
        <f t="shared" si="3"/>
        <v>36336.740550000002</v>
      </c>
      <c r="K16" s="22">
        <v>14</v>
      </c>
      <c r="L16" s="14">
        <f t="shared" si="1"/>
        <v>3810.3647750000018</v>
      </c>
      <c r="M16" s="14">
        <f t="shared" si="0"/>
        <v>4149.5182400000012</v>
      </c>
      <c r="N16" s="14"/>
    </row>
    <row r="17" spans="1:14" x14ac:dyDescent="0.25">
      <c r="A17" s="22">
        <v>15</v>
      </c>
      <c r="B17" s="21">
        <f>'Barema''s aan 100%'!C18*'Kinderbegeleider D1-D2-D3'!$P$6</f>
        <v>32507.625</v>
      </c>
      <c r="C17" s="3">
        <f>B17+('Barema''s aan 100%'!$I$10*'Kinderbegeleider D1-D2-D3'!$P$6)</f>
        <v>33185.950774999998</v>
      </c>
      <c r="D17" s="3">
        <f>B17+('Barema''s aan 100%'!$J$10*'Kinderbegeleider D1-D2-D3'!$P$6)</f>
        <v>32846.797310000002</v>
      </c>
      <c r="F17" s="22">
        <v>15</v>
      </c>
      <c r="G17" s="20">
        <f>'Barema''s aan 100%'!O18*'Kinderbegeleider D1-D2-D3'!$P$6</f>
        <v>36592.957170000001</v>
      </c>
      <c r="H17" s="14">
        <f t="shared" si="2"/>
        <v>36592.957170000001</v>
      </c>
      <c r="I17" s="14">
        <f t="shared" si="3"/>
        <v>36592.957170000001</v>
      </c>
      <c r="K17" s="22">
        <v>15</v>
      </c>
      <c r="L17" s="14">
        <f t="shared" si="1"/>
        <v>3407.006395000004</v>
      </c>
      <c r="M17" s="14">
        <f t="shared" si="0"/>
        <v>3746.1598599999998</v>
      </c>
      <c r="N17" s="14"/>
    </row>
    <row r="18" spans="1:14" x14ac:dyDescent="0.25">
      <c r="A18" s="22">
        <v>16</v>
      </c>
      <c r="B18" s="21">
        <f>'Barema''s aan 100%'!C19*'Kinderbegeleider D1-D2-D3'!$P$6</f>
        <v>32507.625</v>
      </c>
      <c r="C18" s="3">
        <f>B18+('Barema''s aan 100%'!$I$10*'Kinderbegeleider D1-D2-D3'!$P$6)</f>
        <v>33185.950774999998</v>
      </c>
      <c r="D18" s="3">
        <f>B18+('Barema''s aan 100%'!$J$10*'Kinderbegeleider D1-D2-D3'!$P$6)</f>
        <v>32846.797310000002</v>
      </c>
      <c r="F18" s="22">
        <v>16</v>
      </c>
      <c r="G18" s="20">
        <f>'Barema''s aan 100%'!O19*'Kinderbegeleider D1-D2-D3'!$P$6</f>
        <v>36786.137264999998</v>
      </c>
      <c r="H18" s="14">
        <f t="shared" si="2"/>
        <v>36786.137264999998</v>
      </c>
      <c r="I18" s="14">
        <f t="shared" si="3"/>
        <v>36786.137264999998</v>
      </c>
      <c r="K18" s="22">
        <v>16</v>
      </c>
      <c r="L18" s="14">
        <f t="shared" si="1"/>
        <v>3600.18649</v>
      </c>
      <c r="M18" s="14">
        <f t="shared" si="0"/>
        <v>3939.3399549999958</v>
      </c>
      <c r="N18" s="14"/>
    </row>
    <row r="19" spans="1:14" x14ac:dyDescent="0.25">
      <c r="A19" s="22">
        <v>17</v>
      </c>
      <c r="B19" s="21">
        <f>'Barema''s aan 100%'!C20*'Kinderbegeleider D1-D2-D3'!$P$6</f>
        <v>33261.425000000003</v>
      </c>
      <c r="C19" s="3">
        <f>B19+('Barema''s aan 100%'!$I$10*'Kinderbegeleider D1-D2-D3'!$P$6)</f>
        <v>33939.750775</v>
      </c>
      <c r="D19" s="3">
        <f>B19+('Barema''s aan 100%'!$J$10*'Kinderbegeleider D1-D2-D3'!$P$6)</f>
        <v>33600.597310000005</v>
      </c>
      <c r="F19" s="22">
        <v>17</v>
      </c>
      <c r="G19" s="20">
        <f>'Barema''s aan 100%'!O20*'Kinderbegeleider D1-D2-D3'!$P$6</f>
        <v>36965.824340000006</v>
      </c>
      <c r="H19" s="14">
        <f t="shared" si="2"/>
        <v>36965.824340000006</v>
      </c>
      <c r="I19" s="14">
        <f t="shared" si="3"/>
        <v>36965.824340000006</v>
      </c>
      <c r="K19" s="22">
        <v>17</v>
      </c>
      <c r="L19" s="14">
        <f t="shared" si="1"/>
        <v>3026.0735650000061</v>
      </c>
      <c r="M19" s="14">
        <f t="shared" si="0"/>
        <v>3365.2270300000018</v>
      </c>
      <c r="N19" s="14"/>
    </row>
    <row r="20" spans="1:14" x14ac:dyDescent="0.25">
      <c r="A20" s="22">
        <v>18</v>
      </c>
      <c r="B20" s="21">
        <f>'Barema''s aan 100%'!C21*'Kinderbegeleider D1-D2-D3'!$P$6</f>
        <v>35522.825000000004</v>
      </c>
      <c r="C20" s="20">
        <f>B20</f>
        <v>35522.825000000004</v>
      </c>
      <c r="D20" s="20">
        <f>B20</f>
        <v>35522.825000000004</v>
      </c>
      <c r="F20" s="22">
        <v>18</v>
      </c>
      <c r="G20" s="20">
        <f>'Barema''s aan 100%'!O21*'Kinderbegeleider D1-D2-D3'!$P$6</f>
        <v>37132.772195000005</v>
      </c>
      <c r="H20" s="14">
        <f t="shared" si="2"/>
        <v>37132.772195000005</v>
      </c>
      <c r="I20" s="14">
        <f t="shared" si="3"/>
        <v>37132.772195000005</v>
      </c>
      <c r="K20" s="22">
        <v>18</v>
      </c>
      <c r="L20" s="14">
        <f t="shared" si="1"/>
        <v>1609.9471950000006</v>
      </c>
      <c r="M20" s="14">
        <f t="shared" si="0"/>
        <v>1609.9471950000006</v>
      </c>
      <c r="N20" s="14"/>
    </row>
    <row r="21" spans="1:14" x14ac:dyDescent="0.25">
      <c r="A21" s="22">
        <v>19</v>
      </c>
      <c r="B21" s="21">
        <f>'Barema''s aan 100%'!C22*'Kinderbegeleider D1-D2-D3'!$P$6</f>
        <v>36182.400000000001</v>
      </c>
      <c r="C21" s="20">
        <f t="shared" ref="C21:C47" si="4">B21</f>
        <v>36182.400000000001</v>
      </c>
      <c r="D21" s="20">
        <f t="shared" ref="D21:D47" si="5">B21</f>
        <v>36182.400000000001</v>
      </c>
      <c r="F21" s="22">
        <v>19</v>
      </c>
      <c r="G21" s="20">
        <f>'Barema''s aan 100%'!O22*'Kinderbegeleider D1-D2-D3'!$P$6</f>
        <v>38066.9</v>
      </c>
      <c r="H21" s="14">
        <f t="shared" si="2"/>
        <v>38066.9</v>
      </c>
      <c r="I21" s="14">
        <f t="shared" si="3"/>
        <v>38066.9</v>
      </c>
      <c r="K21" s="22">
        <v>19</v>
      </c>
      <c r="L21" s="14">
        <f t="shared" si="1"/>
        <v>1884.5</v>
      </c>
      <c r="M21" s="14">
        <f t="shared" si="0"/>
        <v>1884.5</v>
      </c>
      <c r="N21" s="14"/>
    </row>
    <row r="22" spans="1:14" x14ac:dyDescent="0.25">
      <c r="A22" s="22">
        <v>20</v>
      </c>
      <c r="B22" s="21">
        <f>'Barema''s aan 100%'!C23*'Kinderbegeleider D1-D2-D3'!$P$6</f>
        <v>36182.400000000001</v>
      </c>
      <c r="C22" s="20">
        <f t="shared" si="4"/>
        <v>36182.400000000001</v>
      </c>
      <c r="D22" s="20">
        <f t="shared" si="5"/>
        <v>36182.400000000001</v>
      </c>
      <c r="F22" s="22">
        <v>20</v>
      </c>
      <c r="G22" s="20">
        <f>'Barema''s aan 100%'!O23*'Kinderbegeleider D1-D2-D3'!$P$6</f>
        <v>38066.9</v>
      </c>
      <c r="H22" s="14">
        <f t="shared" si="2"/>
        <v>38066.9</v>
      </c>
      <c r="I22" s="14">
        <f t="shared" si="3"/>
        <v>38066.9</v>
      </c>
      <c r="K22" s="22">
        <v>20</v>
      </c>
      <c r="L22" s="14">
        <f t="shared" si="1"/>
        <v>1884.5</v>
      </c>
      <c r="M22" s="14">
        <f t="shared" si="0"/>
        <v>1884.5</v>
      </c>
      <c r="N22" s="14"/>
    </row>
    <row r="23" spans="1:14" x14ac:dyDescent="0.25">
      <c r="A23" s="22">
        <v>21</v>
      </c>
      <c r="B23" s="21">
        <f>'Barema''s aan 100%'!C24*'Kinderbegeleider D1-D2-D3'!$P$6</f>
        <v>36936.200000000004</v>
      </c>
      <c r="C23" s="20">
        <f t="shared" si="4"/>
        <v>36936.200000000004</v>
      </c>
      <c r="D23" s="20">
        <f t="shared" si="5"/>
        <v>36936.200000000004</v>
      </c>
      <c r="F23" s="22">
        <v>21</v>
      </c>
      <c r="G23" s="20">
        <f>'Barema''s aan 100%'!O24*'Kinderbegeleider D1-D2-D3'!$P$6</f>
        <v>39103.375</v>
      </c>
      <c r="H23" s="14">
        <f t="shared" si="2"/>
        <v>39103.375</v>
      </c>
      <c r="I23" s="14">
        <f t="shared" si="3"/>
        <v>39103.375</v>
      </c>
      <c r="K23" s="22">
        <v>21</v>
      </c>
      <c r="L23" s="14">
        <f t="shared" si="1"/>
        <v>2167.1749999999956</v>
      </c>
      <c r="M23" s="14">
        <f t="shared" si="0"/>
        <v>2167.1749999999956</v>
      </c>
      <c r="N23" s="14"/>
    </row>
    <row r="24" spans="1:14" x14ac:dyDescent="0.25">
      <c r="A24" s="22">
        <v>22</v>
      </c>
      <c r="B24" s="21">
        <f>'Barema''s aan 100%'!C25*'Kinderbegeleider D1-D2-D3'!$P$6</f>
        <v>36936.200000000004</v>
      </c>
      <c r="C24" s="20">
        <f t="shared" si="4"/>
        <v>36936.200000000004</v>
      </c>
      <c r="D24" s="20">
        <f t="shared" si="5"/>
        <v>36936.200000000004</v>
      </c>
      <c r="F24" s="22">
        <v>22</v>
      </c>
      <c r="G24" s="20">
        <f>'Barema''s aan 100%'!O25*'Kinderbegeleider D1-D2-D3'!$P$6</f>
        <v>39103.375</v>
      </c>
      <c r="H24" s="14">
        <f t="shared" si="2"/>
        <v>39103.375</v>
      </c>
      <c r="I24" s="14">
        <f t="shared" si="3"/>
        <v>39103.375</v>
      </c>
      <c r="K24" s="22">
        <v>22</v>
      </c>
      <c r="L24" s="14">
        <f t="shared" si="1"/>
        <v>2167.1749999999956</v>
      </c>
      <c r="M24" s="14">
        <f t="shared" si="0"/>
        <v>2167.1749999999956</v>
      </c>
      <c r="N24" s="14"/>
    </row>
    <row r="25" spans="1:14" x14ac:dyDescent="0.25">
      <c r="A25" s="22">
        <v>23</v>
      </c>
      <c r="B25" s="21">
        <f>'Barema''s aan 100%'!C26*'Kinderbegeleider D1-D2-D3'!$P$6</f>
        <v>37595.775000000001</v>
      </c>
      <c r="C25" s="20">
        <f t="shared" si="4"/>
        <v>37595.775000000001</v>
      </c>
      <c r="D25" s="20">
        <f t="shared" si="5"/>
        <v>37595.775000000001</v>
      </c>
      <c r="F25" s="22">
        <v>23</v>
      </c>
      <c r="G25" s="20">
        <f>'Barema''s aan 100%'!O26*'Kinderbegeleider D1-D2-D3'!$P$6</f>
        <v>40234.075000000004</v>
      </c>
      <c r="H25" s="14">
        <f t="shared" si="2"/>
        <v>40234.075000000004</v>
      </c>
      <c r="I25" s="14">
        <f t="shared" si="3"/>
        <v>40234.075000000004</v>
      </c>
      <c r="K25" s="22">
        <v>23</v>
      </c>
      <c r="L25" s="14">
        <f t="shared" si="1"/>
        <v>2638.3000000000029</v>
      </c>
      <c r="M25" s="14">
        <f t="shared" si="0"/>
        <v>2638.3000000000029</v>
      </c>
      <c r="N25" s="14"/>
    </row>
    <row r="26" spans="1:14" x14ac:dyDescent="0.25">
      <c r="A26" s="22">
        <v>24</v>
      </c>
      <c r="B26" s="21">
        <f>'Barema''s aan 100%'!C27*'Kinderbegeleider D1-D2-D3'!$P$6</f>
        <v>37595.775000000001</v>
      </c>
      <c r="C26" s="20">
        <f t="shared" si="4"/>
        <v>37595.775000000001</v>
      </c>
      <c r="D26" s="20">
        <f t="shared" si="5"/>
        <v>37595.775000000001</v>
      </c>
      <c r="F26" s="22">
        <v>24</v>
      </c>
      <c r="G26" s="20">
        <f>'Barema''s aan 100%'!O27*'Kinderbegeleider D1-D2-D3'!$P$6</f>
        <v>40234.075000000004</v>
      </c>
      <c r="H26" s="14">
        <f t="shared" si="2"/>
        <v>40234.075000000004</v>
      </c>
      <c r="I26" s="14">
        <f t="shared" si="3"/>
        <v>40234.075000000004</v>
      </c>
      <c r="K26" s="22">
        <v>24</v>
      </c>
      <c r="L26" s="14">
        <f t="shared" si="1"/>
        <v>2638.3000000000029</v>
      </c>
      <c r="M26" s="14">
        <f t="shared" si="0"/>
        <v>2638.3000000000029</v>
      </c>
      <c r="N26" s="14"/>
    </row>
    <row r="27" spans="1:14" x14ac:dyDescent="0.25">
      <c r="A27" s="22">
        <v>25</v>
      </c>
      <c r="B27" s="21">
        <f>'Barema''s aan 100%'!C28*'Kinderbegeleider D1-D2-D3'!$P$6</f>
        <v>38349.575000000004</v>
      </c>
      <c r="C27" s="20">
        <f t="shared" si="4"/>
        <v>38349.575000000004</v>
      </c>
      <c r="D27" s="20">
        <f t="shared" si="5"/>
        <v>38349.575000000004</v>
      </c>
      <c r="F27" s="22">
        <v>25</v>
      </c>
      <c r="G27" s="20">
        <f>'Barema''s aan 100%'!O28*'Kinderbegeleider D1-D2-D3'!$P$6</f>
        <v>41364.775000000001</v>
      </c>
      <c r="H27" s="14">
        <f t="shared" si="2"/>
        <v>41364.775000000001</v>
      </c>
      <c r="I27" s="14">
        <f t="shared" si="3"/>
        <v>41364.775000000001</v>
      </c>
      <c r="K27" s="22">
        <v>25</v>
      </c>
      <c r="L27" s="14">
        <f t="shared" si="1"/>
        <v>3015.1999999999971</v>
      </c>
      <c r="M27" s="14">
        <f t="shared" si="0"/>
        <v>3015.1999999999971</v>
      </c>
      <c r="N27" s="14"/>
    </row>
    <row r="28" spans="1:14" x14ac:dyDescent="0.25">
      <c r="A28" s="22">
        <v>26</v>
      </c>
      <c r="B28" s="21">
        <f>'Barema''s aan 100%'!C29*'Kinderbegeleider D1-D2-D3'!$P$6</f>
        <v>38349.575000000004</v>
      </c>
      <c r="C28" s="20">
        <f t="shared" si="4"/>
        <v>38349.575000000004</v>
      </c>
      <c r="D28" s="20">
        <f t="shared" si="5"/>
        <v>38349.575000000004</v>
      </c>
      <c r="F28" s="22">
        <v>26</v>
      </c>
      <c r="G28" s="20">
        <f>'Barema''s aan 100%'!O29*'Kinderbegeleider D1-D2-D3'!$P$6</f>
        <v>41364.775000000001</v>
      </c>
      <c r="H28" s="14">
        <f t="shared" si="2"/>
        <v>41364.775000000001</v>
      </c>
      <c r="I28" s="14">
        <f t="shared" si="3"/>
        <v>41364.775000000001</v>
      </c>
      <c r="K28" s="22">
        <v>26</v>
      </c>
      <c r="L28" s="14">
        <f t="shared" si="1"/>
        <v>3015.1999999999971</v>
      </c>
      <c r="M28" s="14">
        <f t="shared" si="0"/>
        <v>3015.1999999999971</v>
      </c>
      <c r="N28" s="14"/>
    </row>
    <row r="29" spans="1:14" x14ac:dyDescent="0.25">
      <c r="A29" s="22">
        <v>27</v>
      </c>
      <c r="B29" s="21">
        <f>'Barema''s aan 100%'!C30*'Kinderbegeleider D1-D2-D3'!$P$6</f>
        <v>39009.15</v>
      </c>
      <c r="C29" s="20">
        <f t="shared" si="4"/>
        <v>39009.15</v>
      </c>
      <c r="D29" s="20">
        <f t="shared" si="5"/>
        <v>39009.15</v>
      </c>
      <c r="F29" s="22">
        <v>27</v>
      </c>
      <c r="G29" s="20">
        <f>'Barema''s aan 100%'!O30*'Kinderbegeleider D1-D2-D3'!$P$6</f>
        <v>42966.6</v>
      </c>
      <c r="H29" s="14">
        <f t="shared" si="2"/>
        <v>42966.6</v>
      </c>
      <c r="I29" s="14">
        <f t="shared" si="3"/>
        <v>42966.6</v>
      </c>
      <c r="K29" s="22">
        <v>27</v>
      </c>
      <c r="L29" s="14">
        <f t="shared" si="1"/>
        <v>3957.4499999999971</v>
      </c>
      <c r="M29" s="14">
        <f t="shared" si="0"/>
        <v>3957.4499999999971</v>
      </c>
      <c r="N29" s="14"/>
    </row>
    <row r="30" spans="1:14" x14ac:dyDescent="0.25">
      <c r="A30" s="22">
        <v>28</v>
      </c>
      <c r="B30" s="21">
        <f>'Barema''s aan 100%'!C31*'Kinderbegeleider D1-D2-D3'!$P$6</f>
        <v>39009.15</v>
      </c>
      <c r="C30" s="20">
        <f t="shared" si="4"/>
        <v>39009.15</v>
      </c>
      <c r="D30" s="20">
        <f t="shared" si="5"/>
        <v>39009.15</v>
      </c>
      <c r="F30" s="22">
        <v>28</v>
      </c>
      <c r="G30" s="20">
        <f>'Barema''s aan 100%'!O31*'Kinderbegeleider D1-D2-D3'!$P$6</f>
        <v>42966.6</v>
      </c>
      <c r="H30" s="14">
        <f t="shared" si="2"/>
        <v>42966.6</v>
      </c>
      <c r="I30" s="14">
        <f t="shared" si="3"/>
        <v>42966.6</v>
      </c>
      <c r="K30" s="22">
        <v>28</v>
      </c>
      <c r="L30" s="14">
        <f t="shared" si="1"/>
        <v>3957.4499999999971</v>
      </c>
      <c r="M30" s="14">
        <f t="shared" si="0"/>
        <v>3957.4499999999971</v>
      </c>
      <c r="N30" s="14"/>
    </row>
    <row r="31" spans="1:14" x14ac:dyDescent="0.25">
      <c r="A31" s="22">
        <v>29</v>
      </c>
      <c r="B31" s="21">
        <f>'Barema''s aan 100%'!C32*'Kinderbegeleider D1-D2-D3'!$P$6</f>
        <v>39009.15</v>
      </c>
      <c r="C31" s="20">
        <f t="shared" si="4"/>
        <v>39009.15</v>
      </c>
      <c r="D31" s="20">
        <f t="shared" si="5"/>
        <v>39009.15</v>
      </c>
      <c r="F31" s="22">
        <v>29</v>
      </c>
      <c r="G31" s="20">
        <f>'Barema''s aan 100%'!O32*'Kinderbegeleider D1-D2-D3'!$P$6</f>
        <v>42966.6</v>
      </c>
      <c r="H31" s="14">
        <f t="shared" si="2"/>
        <v>42966.6</v>
      </c>
      <c r="I31" s="14">
        <f t="shared" si="3"/>
        <v>42966.6</v>
      </c>
      <c r="K31" s="22">
        <v>29</v>
      </c>
      <c r="L31" s="14">
        <f t="shared" si="1"/>
        <v>3957.4499999999971</v>
      </c>
      <c r="M31" s="14">
        <f t="shared" si="0"/>
        <v>3957.4499999999971</v>
      </c>
      <c r="N31" s="14"/>
    </row>
    <row r="32" spans="1:14" x14ac:dyDescent="0.25">
      <c r="A32" s="22">
        <v>30</v>
      </c>
      <c r="B32" s="21">
        <f>'Barema''s aan 100%'!C33*'Kinderbegeleider D1-D2-D3'!$P$6</f>
        <v>39009.15</v>
      </c>
      <c r="C32" s="20">
        <f t="shared" si="4"/>
        <v>39009.15</v>
      </c>
      <c r="D32" s="20">
        <f t="shared" si="5"/>
        <v>39009.15</v>
      </c>
      <c r="F32" s="22">
        <v>30</v>
      </c>
      <c r="G32" s="20">
        <f>'Barema''s aan 100%'!O33*'Kinderbegeleider D1-D2-D3'!$P$6</f>
        <v>42966.6</v>
      </c>
      <c r="H32" s="14">
        <f t="shared" si="2"/>
        <v>42966.6</v>
      </c>
      <c r="I32" s="14">
        <f t="shared" si="3"/>
        <v>42966.6</v>
      </c>
      <c r="K32" s="22">
        <v>30</v>
      </c>
      <c r="L32" s="14">
        <f t="shared" si="1"/>
        <v>3957.4499999999971</v>
      </c>
      <c r="M32" s="14">
        <f t="shared" si="0"/>
        <v>3957.4499999999971</v>
      </c>
      <c r="N32" s="14"/>
    </row>
    <row r="33" spans="1:14" x14ac:dyDescent="0.25">
      <c r="A33" s="22">
        <v>31</v>
      </c>
      <c r="B33" s="21">
        <f>'Barema''s aan 100%'!C34*'Kinderbegeleider D1-D2-D3'!$P$6</f>
        <v>39009.15</v>
      </c>
      <c r="C33" s="20">
        <f t="shared" si="4"/>
        <v>39009.15</v>
      </c>
      <c r="D33" s="20">
        <f t="shared" si="5"/>
        <v>39009.15</v>
      </c>
      <c r="F33" s="22">
        <v>31</v>
      </c>
      <c r="G33" s="20">
        <f>'Barema''s aan 100%'!O34*'Kinderbegeleider D1-D2-D3'!$P$6</f>
        <v>42966.6</v>
      </c>
      <c r="H33" s="14">
        <f t="shared" si="2"/>
        <v>42966.6</v>
      </c>
      <c r="I33" s="14">
        <f t="shared" si="3"/>
        <v>42966.6</v>
      </c>
      <c r="K33" s="22">
        <v>31</v>
      </c>
      <c r="L33" s="14">
        <f t="shared" si="1"/>
        <v>3957.4499999999971</v>
      </c>
      <c r="M33" s="14">
        <f t="shared" si="0"/>
        <v>3957.4499999999971</v>
      </c>
      <c r="N33" s="14"/>
    </row>
    <row r="34" spans="1:14" x14ac:dyDescent="0.25">
      <c r="A34" s="22">
        <v>32</v>
      </c>
      <c r="B34" s="21">
        <f>'Barema''s aan 100%'!C35*'Kinderbegeleider D1-D2-D3'!$P$6</f>
        <v>39009.15</v>
      </c>
      <c r="C34" s="20">
        <f t="shared" si="4"/>
        <v>39009.15</v>
      </c>
      <c r="D34" s="20">
        <f t="shared" si="5"/>
        <v>39009.15</v>
      </c>
      <c r="F34" s="22">
        <v>32</v>
      </c>
      <c r="G34" s="20">
        <f>'Barema''s aan 100%'!O35*'Kinderbegeleider D1-D2-D3'!$P$6</f>
        <v>42966.6</v>
      </c>
      <c r="H34" s="14">
        <f t="shared" si="2"/>
        <v>42966.6</v>
      </c>
      <c r="I34" s="14">
        <f t="shared" si="3"/>
        <v>42966.6</v>
      </c>
      <c r="K34" s="22">
        <v>32</v>
      </c>
      <c r="L34" s="14">
        <f t="shared" si="1"/>
        <v>3957.4499999999971</v>
      </c>
      <c r="M34" s="14">
        <f t="shared" si="0"/>
        <v>3957.4499999999971</v>
      </c>
      <c r="N34" s="14"/>
    </row>
    <row r="35" spans="1:14" x14ac:dyDescent="0.25">
      <c r="A35" s="22">
        <v>33</v>
      </c>
      <c r="B35" s="21">
        <f>'Barema''s aan 100%'!C36*'Kinderbegeleider D1-D2-D3'!$P$6</f>
        <v>39009.15</v>
      </c>
      <c r="C35" s="20">
        <f t="shared" si="4"/>
        <v>39009.15</v>
      </c>
      <c r="D35" s="20">
        <f t="shared" si="5"/>
        <v>39009.15</v>
      </c>
      <c r="F35" s="22">
        <v>33</v>
      </c>
      <c r="G35" s="20">
        <f>'Barema''s aan 100%'!O36*'Kinderbegeleider D1-D2-D3'!$P$6</f>
        <v>42966.6</v>
      </c>
      <c r="H35" s="14">
        <f t="shared" si="2"/>
        <v>42966.6</v>
      </c>
      <c r="I35" s="14">
        <f t="shared" si="3"/>
        <v>42966.6</v>
      </c>
      <c r="K35" s="22">
        <v>33</v>
      </c>
      <c r="L35" s="14">
        <f t="shared" si="1"/>
        <v>3957.4499999999971</v>
      </c>
      <c r="M35" s="14">
        <f t="shared" si="0"/>
        <v>3957.4499999999971</v>
      </c>
      <c r="N35" s="14"/>
    </row>
    <row r="36" spans="1:14" x14ac:dyDescent="0.25">
      <c r="A36" s="22">
        <v>34</v>
      </c>
      <c r="B36" s="21">
        <f>'Barema''s aan 100%'!C37*'Kinderbegeleider D1-D2-D3'!$P$6</f>
        <v>39009.15</v>
      </c>
      <c r="C36" s="20">
        <f t="shared" si="4"/>
        <v>39009.15</v>
      </c>
      <c r="D36" s="20">
        <f t="shared" si="5"/>
        <v>39009.15</v>
      </c>
      <c r="F36" s="22">
        <v>34</v>
      </c>
      <c r="G36" s="20">
        <f>'Barema''s aan 100%'!O37*'Kinderbegeleider D1-D2-D3'!$P$6</f>
        <v>42966.6</v>
      </c>
      <c r="H36" s="14">
        <f t="shared" si="2"/>
        <v>42966.6</v>
      </c>
      <c r="I36" s="14">
        <f t="shared" si="3"/>
        <v>42966.6</v>
      </c>
      <c r="K36" s="22">
        <v>34</v>
      </c>
      <c r="L36" s="14">
        <f t="shared" si="1"/>
        <v>3957.4499999999971</v>
      </c>
      <c r="M36" s="14">
        <f t="shared" si="0"/>
        <v>3957.4499999999971</v>
      </c>
      <c r="N36" s="14"/>
    </row>
    <row r="37" spans="1:14" x14ac:dyDescent="0.25">
      <c r="A37" s="22">
        <v>35</v>
      </c>
      <c r="B37" s="21">
        <f>'Barema''s aan 100%'!C38*'Kinderbegeleider D1-D2-D3'!$P$6</f>
        <v>39009.15</v>
      </c>
      <c r="C37" s="20">
        <f t="shared" si="4"/>
        <v>39009.15</v>
      </c>
      <c r="D37" s="20">
        <f t="shared" si="5"/>
        <v>39009.15</v>
      </c>
      <c r="F37" s="22">
        <v>35</v>
      </c>
      <c r="G37" s="20">
        <f>'Barema''s aan 100%'!O38*'Kinderbegeleider D1-D2-D3'!$P$6</f>
        <v>42966.6</v>
      </c>
      <c r="H37" s="14">
        <f t="shared" si="2"/>
        <v>42966.6</v>
      </c>
      <c r="I37" s="14">
        <f t="shared" si="3"/>
        <v>42966.6</v>
      </c>
      <c r="K37" s="22">
        <v>35</v>
      </c>
      <c r="L37" s="14">
        <f t="shared" si="1"/>
        <v>3957.4499999999971</v>
      </c>
      <c r="M37" s="14">
        <f t="shared" si="0"/>
        <v>3957.4499999999971</v>
      </c>
      <c r="N37" s="14"/>
    </row>
    <row r="38" spans="1:14" x14ac:dyDescent="0.25">
      <c r="A38" s="22">
        <v>36</v>
      </c>
      <c r="B38" s="21">
        <f>'Barema''s aan 100%'!C39*'Kinderbegeleider D1-D2-D3'!$P$6</f>
        <v>39009.15</v>
      </c>
      <c r="C38" s="20">
        <f t="shared" si="4"/>
        <v>39009.15</v>
      </c>
      <c r="D38" s="20">
        <f t="shared" si="5"/>
        <v>39009.15</v>
      </c>
      <c r="F38" s="22">
        <v>36</v>
      </c>
      <c r="G38" s="20">
        <f>'Barema''s aan 100%'!O39*'Kinderbegeleider D1-D2-D3'!$P$6</f>
        <v>42966.6</v>
      </c>
      <c r="H38" s="14">
        <f t="shared" si="2"/>
        <v>42966.6</v>
      </c>
      <c r="I38" s="14">
        <f t="shared" si="3"/>
        <v>42966.6</v>
      </c>
      <c r="K38" s="22">
        <v>36</v>
      </c>
      <c r="L38" s="14">
        <f t="shared" si="1"/>
        <v>3957.4499999999971</v>
      </c>
      <c r="M38" s="14">
        <f t="shared" si="0"/>
        <v>3957.4499999999971</v>
      </c>
      <c r="N38" s="14"/>
    </row>
    <row r="39" spans="1:14" x14ac:dyDescent="0.25">
      <c r="A39" s="22">
        <v>37</v>
      </c>
      <c r="B39" s="21">
        <f>'Barema''s aan 100%'!C40*'Kinderbegeleider D1-D2-D3'!$P$6</f>
        <v>39009.15</v>
      </c>
      <c r="C39" s="20">
        <f t="shared" si="4"/>
        <v>39009.15</v>
      </c>
      <c r="D39" s="20">
        <f t="shared" si="5"/>
        <v>39009.15</v>
      </c>
      <c r="F39" s="22">
        <v>37</v>
      </c>
      <c r="G39" s="20">
        <f>'Barema''s aan 100%'!O40*'Kinderbegeleider D1-D2-D3'!$P$6</f>
        <v>42966.6</v>
      </c>
      <c r="H39" s="14">
        <f t="shared" si="2"/>
        <v>42966.6</v>
      </c>
      <c r="I39" s="14">
        <f t="shared" si="3"/>
        <v>42966.6</v>
      </c>
      <c r="K39" s="22">
        <v>37</v>
      </c>
      <c r="L39" s="14">
        <f t="shared" si="1"/>
        <v>3957.4499999999971</v>
      </c>
      <c r="M39" s="14">
        <f t="shared" si="0"/>
        <v>3957.4499999999971</v>
      </c>
      <c r="N39" s="14"/>
    </row>
    <row r="40" spans="1:14" x14ac:dyDescent="0.25">
      <c r="A40" s="22">
        <v>38</v>
      </c>
      <c r="B40" s="21">
        <f>'Barema''s aan 100%'!C41*'Kinderbegeleider D1-D2-D3'!$P$6</f>
        <v>39009.15</v>
      </c>
      <c r="C40" s="20">
        <f t="shared" si="4"/>
        <v>39009.15</v>
      </c>
      <c r="D40" s="20">
        <f t="shared" si="5"/>
        <v>39009.15</v>
      </c>
      <c r="F40" s="22">
        <v>38</v>
      </c>
      <c r="G40" s="20">
        <f>'Barema''s aan 100%'!O41*'Kinderbegeleider D1-D2-D3'!$P$6</f>
        <v>42966.6</v>
      </c>
      <c r="H40" s="14">
        <f t="shared" si="2"/>
        <v>42966.6</v>
      </c>
      <c r="I40" s="14">
        <f t="shared" si="3"/>
        <v>42966.6</v>
      </c>
      <c r="K40" s="22">
        <v>38</v>
      </c>
      <c r="L40" s="14">
        <f t="shared" si="1"/>
        <v>3957.4499999999971</v>
      </c>
      <c r="M40" s="14">
        <f t="shared" si="0"/>
        <v>3957.4499999999971</v>
      </c>
      <c r="N40" s="14"/>
    </row>
    <row r="41" spans="1:14" x14ac:dyDescent="0.25">
      <c r="A41" s="22">
        <v>39</v>
      </c>
      <c r="B41" s="21">
        <f>'Barema''s aan 100%'!C42*'Kinderbegeleider D1-D2-D3'!$P$6</f>
        <v>39009.15</v>
      </c>
      <c r="C41" s="20">
        <f t="shared" si="4"/>
        <v>39009.15</v>
      </c>
      <c r="D41" s="20">
        <f t="shared" si="5"/>
        <v>39009.15</v>
      </c>
      <c r="F41" s="22">
        <v>39</v>
      </c>
      <c r="G41" s="20">
        <f>'Barema''s aan 100%'!O42*'Kinderbegeleider D1-D2-D3'!$P$6</f>
        <v>42966.6</v>
      </c>
      <c r="H41" s="14">
        <f t="shared" si="2"/>
        <v>42966.6</v>
      </c>
      <c r="I41" s="14">
        <f t="shared" si="3"/>
        <v>42966.6</v>
      </c>
      <c r="K41" s="22">
        <v>39</v>
      </c>
      <c r="L41" s="14">
        <f t="shared" si="1"/>
        <v>3957.4499999999971</v>
      </c>
      <c r="M41" s="14">
        <f t="shared" si="0"/>
        <v>3957.4499999999971</v>
      </c>
      <c r="N41" s="14"/>
    </row>
    <row r="42" spans="1:14" x14ac:dyDescent="0.25">
      <c r="A42" s="22">
        <v>40</v>
      </c>
      <c r="B42" s="21">
        <f>'Barema''s aan 100%'!C43*'Kinderbegeleider D1-D2-D3'!$P$6</f>
        <v>39009.15</v>
      </c>
      <c r="C42" s="20">
        <f t="shared" si="4"/>
        <v>39009.15</v>
      </c>
      <c r="D42" s="20">
        <f t="shared" si="5"/>
        <v>39009.15</v>
      </c>
      <c r="F42" s="22">
        <v>40</v>
      </c>
      <c r="G42" s="20">
        <f>'Barema''s aan 100%'!O43*'Kinderbegeleider D1-D2-D3'!$P$6</f>
        <v>42966.6</v>
      </c>
      <c r="H42" s="14">
        <f t="shared" si="2"/>
        <v>42966.6</v>
      </c>
      <c r="I42" s="14">
        <f t="shared" si="3"/>
        <v>42966.6</v>
      </c>
      <c r="K42" s="22">
        <v>40</v>
      </c>
      <c r="L42" s="14">
        <f t="shared" si="1"/>
        <v>3957.4499999999971</v>
      </c>
      <c r="M42" s="14">
        <f t="shared" si="0"/>
        <v>3957.4499999999971</v>
      </c>
      <c r="N42" s="14"/>
    </row>
    <row r="43" spans="1:14" x14ac:dyDescent="0.25">
      <c r="A43" s="22">
        <v>41</v>
      </c>
      <c r="B43" s="21">
        <f>'Barema''s aan 100%'!C44*'Kinderbegeleider D1-D2-D3'!$P$6</f>
        <v>39009.15</v>
      </c>
      <c r="C43" s="20">
        <f t="shared" si="4"/>
        <v>39009.15</v>
      </c>
      <c r="D43" s="20">
        <f t="shared" si="5"/>
        <v>39009.15</v>
      </c>
      <c r="F43" s="22">
        <v>41</v>
      </c>
      <c r="G43" s="20">
        <f>'Barema''s aan 100%'!O44*'Kinderbegeleider D1-D2-D3'!$P$6</f>
        <v>42966.6</v>
      </c>
      <c r="H43" s="14">
        <f t="shared" si="2"/>
        <v>42966.6</v>
      </c>
      <c r="I43" s="14">
        <f t="shared" si="3"/>
        <v>42966.6</v>
      </c>
      <c r="K43" s="22">
        <v>41</v>
      </c>
      <c r="L43" s="14">
        <f t="shared" si="1"/>
        <v>3957.4499999999971</v>
      </c>
      <c r="M43" s="14">
        <f t="shared" si="0"/>
        <v>3957.4499999999971</v>
      </c>
      <c r="N43" s="14"/>
    </row>
    <row r="44" spans="1:14" x14ac:dyDescent="0.25">
      <c r="A44" s="22">
        <v>42</v>
      </c>
      <c r="B44" s="21">
        <f>'Barema''s aan 100%'!C45*'Kinderbegeleider D1-D2-D3'!$P$6</f>
        <v>39009.15</v>
      </c>
      <c r="C44" s="20">
        <f t="shared" si="4"/>
        <v>39009.15</v>
      </c>
      <c r="D44" s="20">
        <f t="shared" si="5"/>
        <v>39009.15</v>
      </c>
      <c r="F44" s="22">
        <v>42</v>
      </c>
      <c r="G44" s="20">
        <f>'Barema''s aan 100%'!O45*'Kinderbegeleider D1-D2-D3'!$P$6</f>
        <v>42966.6</v>
      </c>
      <c r="H44" s="14">
        <f t="shared" si="2"/>
        <v>42966.6</v>
      </c>
      <c r="I44" s="14">
        <f t="shared" si="3"/>
        <v>42966.6</v>
      </c>
      <c r="K44" s="22">
        <v>42</v>
      </c>
      <c r="L44" s="14">
        <f t="shared" si="1"/>
        <v>3957.4499999999971</v>
      </c>
      <c r="M44" s="14">
        <f t="shared" si="0"/>
        <v>3957.4499999999971</v>
      </c>
      <c r="N44" s="14"/>
    </row>
    <row r="45" spans="1:14" x14ac:dyDescent="0.25">
      <c r="A45" s="22">
        <v>43</v>
      </c>
      <c r="B45" s="21">
        <f>'Barema''s aan 100%'!C46*'Kinderbegeleider D1-D2-D3'!$P$6</f>
        <v>39009.15</v>
      </c>
      <c r="C45" s="20">
        <f t="shared" si="4"/>
        <v>39009.15</v>
      </c>
      <c r="D45" s="20">
        <f t="shared" si="5"/>
        <v>39009.15</v>
      </c>
      <c r="F45" s="22">
        <v>43</v>
      </c>
      <c r="G45" s="20">
        <f>'Barema''s aan 100%'!O46*'Kinderbegeleider D1-D2-D3'!$P$6</f>
        <v>42966.6</v>
      </c>
      <c r="H45" s="14">
        <f t="shared" si="2"/>
        <v>42966.6</v>
      </c>
      <c r="I45" s="14">
        <f t="shared" si="3"/>
        <v>42966.6</v>
      </c>
      <c r="K45" s="22">
        <v>43</v>
      </c>
      <c r="L45" s="14">
        <f t="shared" si="1"/>
        <v>3957.4499999999971</v>
      </c>
      <c r="M45" s="14">
        <f t="shared" si="0"/>
        <v>3957.4499999999971</v>
      </c>
      <c r="N45" s="14"/>
    </row>
    <row r="46" spans="1:14" x14ac:dyDescent="0.25">
      <c r="A46" s="22">
        <v>44</v>
      </c>
      <c r="B46" s="21">
        <f>'Barema''s aan 100%'!C47*'Kinderbegeleider D1-D2-D3'!$P$6</f>
        <v>39009.15</v>
      </c>
      <c r="C46" s="20">
        <f t="shared" si="4"/>
        <v>39009.15</v>
      </c>
      <c r="D46" s="20">
        <f t="shared" si="5"/>
        <v>39009.15</v>
      </c>
      <c r="F46" s="22">
        <v>44</v>
      </c>
      <c r="G46" s="20">
        <f>'Barema''s aan 100%'!O47*'Kinderbegeleider D1-D2-D3'!$P$6</f>
        <v>42966.6</v>
      </c>
      <c r="H46" s="14">
        <f t="shared" si="2"/>
        <v>42966.6</v>
      </c>
      <c r="I46" s="14">
        <f t="shared" si="3"/>
        <v>42966.6</v>
      </c>
      <c r="K46" s="22">
        <v>44</v>
      </c>
      <c r="L46" s="14">
        <f t="shared" si="1"/>
        <v>3957.4499999999971</v>
      </c>
      <c r="M46" s="14">
        <f t="shared" si="0"/>
        <v>3957.4499999999971</v>
      </c>
      <c r="N46" s="14"/>
    </row>
    <row r="47" spans="1:14" x14ac:dyDescent="0.25">
      <c r="A47" s="22">
        <v>45</v>
      </c>
      <c r="B47" s="21">
        <f>'Barema''s aan 100%'!C48*'Kinderbegeleider D1-D2-D3'!$P$6</f>
        <v>39009.15</v>
      </c>
      <c r="C47" s="20">
        <f t="shared" si="4"/>
        <v>39009.15</v>
      </c>
      <c r="D47" s="20">
        <f t="shared" si="5"/>
        <v>39009.15</v>
      </c>
      <c r="F47" s="22">
        <v>45</v>
      </c>
      <c r="G47" s="20">
        <f>'Barema''s aan 100%'!O48*'Kinderbegeleider D1-D2-D3'!$P$6</f>
        <v>42966.6</v>
      </c>
      <c r="H47" s="14">
        <f t="shared" si="2"/>
        <v>42966.6</v>
      </c>
      <c r="I47" s="14">
        <f t="shared" si="3"/>
        <v>42966.6</v>
      </c>
      <c r="K47" s="22">
        <v>45</v>
      </c>
      <c r="L47" s="14">
        <f t="shared" si="1"/>
        <v>3957.4499999999971</v>
      </c>
      <c r="M47" s="14">
        <f t="shared" si="0"/>
        <v>3957.4499999999971</v>
      </c>
      <c r="N47" s="14"/>
    </row>
  </sheetData>
  <mergeCells count="1">
    <mergeCell ref="O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F54B4-0A7E-45B3-9299-8BDEA808F8DC}">
  <dimension ref="A1:Q47"/>
  <sheetViews>
    <sheetView topLeftCell="H1" workbookViewId="0">
      <selection activeCell="P6" sqref="P6"/>
    </sheetView>
  </sheetViews>
  <sheetFormatPr defaultColWidth="8.88671875" defaultRowHeight="13.8" x14ac:dyDescent="0.25"/>
  <cols>
    <col min="1" max="1" width="13.5546875" style="23" customWidth="1"/>
    <col min="2" max="2" width="31.44140625" style="1" customWidth="1"/>
    <col min="3" max="4" width="29" style="1" customWidth="1"/>
    <col min="5" max="5" width="8.88671875" style="1"/>
    <col min="6" max="6" width="13.5546875" style="23" customWidth="1"/>
    <col min="7" max="7" width="32.5546875" style="1" customWidth="1"/>
    <col min="8" max="8" width="27.109375" style="1" customWidth="1"/>
    <col min="9" max="9" width="31.88671875" style="1" customWidth="1"/>
    <col min="10" max="10" width="8.88671875" style="1"/>
    <col min="11" max="11" width="13.5546875" style="23" customWidth="1"/>
    <col min="12" max="12" width="32.6640625" style="1" customWidth="1"/>
    <col min="13" max="13" width="34.6640625" style="1" customWidth="1"/>
    <col min="14" max="14" width="8.88671875" style="1"/>
    <col min="15" max="17" width="22.5546875" style="1" customWidth="1"/>
    <col min="18" max="16384" width="8.88671875" style="1"/>
  </cols>
  <sheetData>
    <row r="1" spans="1:17" ht="57.6" customHeight="1" x14ac:dyDescent="0.25">
      <c r="A1" s="22" t="s">
        <v>14</v>
      </c>
      <c r="B1" s="18" t="s">
        <v>32</v>
      </c>
      <c r="C1" s="18" t="s">
        <v>33</v>
      </c>
      <c r="D1" s="18" t="s">
        <v>34</v>
      </c>
      <c r="F1" s="22" t="s">
        <v>14</v>
      </c>
      <c r="G1" s="18" t="s">
        <v>24</v>
      </c>
      <c r="H1" s="18" t="s">
        <v>25</v>
      </c>
      <c r="I1" s="18" t="s">
        <v>26</v>
      </c>
      <c r="K1" s="22" t="s">
        <v>14</v>
      </c>
      <c r="L1" s="18" t="s">
        <v>35</v>
      </c>
      <c r="M1" s="18" t="s">
        <v>36</v>
      </c>
    </row>
    <row r="2" spans="1:17" x14ac:dyDescent="0.25">
      <c r="A2" s="22">
        <v>0</v>
      </c>
      <c r="B2" s="20">
        <f>'Barema''s aan 100%'!D3*'Kinderbegeleider C1-C2'!$P$6</f>
        <v>25534.975000000002</v>
      </c>
      <c r="C2" s="4">
        <f>B2+('Barema''s aan 100%'!$I$4*'Kinderbegeleider C1-C2'!$P$6)</f>
        <v>26891.607705000002</v>
      </c>
      <c r="D2" s="4">
        <f>B2+('Barema''s aan 100%'!$J$4*'Kinderbegeleider C1-C2'!$P$6)</f>
        <v>26213.300775000003</v>
      </c>
      <c r="F2" s="22">
        <v>0</v>
      </c>
      <c r="G2" s="20">
        <f>'Kinderbegeleider D1-D2-D3'!G2</f>
        <v>30210.023755000002</v>
      </c>
      <c r="H2" s="4">
        <f>'Kinderbegeleider D1-D2-D3'!H2</f>
        <v>31566.656460000002</v>
      </c>
      <c r="I2" s="4">
        <f>'Kinderbegeleider D1-D2-D3'!I2</f>
        <v>30888.349530000003</v>
      </c>
      <c r="K2" s="22">
        <v>0</v>
      </c>
      <c r="L2" s="14">
        <f>H2-C2</f>
        <v>4675.0487549999998</v>
      </c>
      <c r="M2" s="14">
        <f>I2-D2</f>
        <v>4675.0487549999998</v>
      </c>
    </row>
    <row r="3" spans="1:17" ht="16.2" customHeight="1" x14ac:dyDescent="0.25">
      <c r="A3" s="22">
        <v>1</v>
      </c>
      <c r="B3" s="20">
        <f>'Barema''s aan 100%'!D4*'Kinderbegeleider C1-C2'!$P$6</f>
        <v>26665.674999999999</v>
      </c>
      <c r="C3" s="4">
        <f>B3+('Barema''s aan 100%'!$I$4*'Kinderbegeleider C1-C2'!$P$6)</f>
        <v>28022.307704999999</v>
      </c>
      <c r="D3" s="4">
        <f>B3+('Barema''s aan 100%'!$J$4*'Kinderbegeleider C1-C2'!$P$6)</f>
        <v>27344.000775</v>
      </c>
      <c r="F3" s="22">
        <v>1</v>
      </c>
      <c r="G3" s="20">
        <f>'Kinderbegeleider D1-D2-D3'!G3</f>
        <v>30844.32761</v>
      </c>
      <c r="H3" s="4">
        <f>'Kinderbegeleider D1-D2-D3'!H3</f>
        <v>32200.960315</v>
      </c>
      <c r="I3" s="4">
        <f>'Kinderbegeleider D1-D2-D3'!I3</f>
        <v>31522.653385000001</v>
      </c>
      <c r="K3" s="22">
        <v>1</v>
      </c>
      <c r="L3" s="14">
        <f t="shared" ref="L3:L47" si="0">H3-C3</f>
        <v>4178.652610000001</v>
      </c>
      <c r="M3" s="14">
        <f t="shared" ref="M3:M47" si="1">I3-D3</f>
        <v>4178.652610000001</v>
      </c>
      <c r="O3" s="18" t="s">
        <v>17</v>
      </c>
      <c r="P3" s="18"/>
      <c r="Q3" s="18"/>
    </row>
    <row r="4" spans="1:17" ht="18.600000000000001" customHeight="1" x14ac:dyDescent="0.25">
      <c r="A4" s="22">
        <v>2</v>
      </c>
      <c r="B4" s="20">
        <f>'Barema''s aan 100%'!D5*'Kinderbegeleider C1-C2'!$P$6</f>
        <v>26665.674999999999</v>
      </c>
      <c r="C4" s="4">
        <f>B4+('Barema''s aan 100%'!$I$4*'Kinderbegeleider C1-C2'!$P$6)</f>
        <v>28022.307704999999</v>
      </c>
      <c r="D4" s="4">
        <f>B4+('Barema''s aan 100%'!$J$4*'Kinderbegeleider C1-C2'!$P$6)</f>
        <v>27344.000775</v>
      </c>
      <c r="F4" s="22">
        <v>2</v>
      </c>
      <c r="G4" s="20">
        <f>'Kinderbegeleider D1-D2-D3'!G4</f>
        <v>31443.617455</v>
      </c>
      <c r="H4" s="3">
        <f>'Kinderbegeleider D1-D2-D3'!H4</f>
        <v>32121.943230000001</v>
      </c>
      <c r="I4" s="3">
        <f>'Kinderbegeleider D1-D2-D3'!I4</f>
        <v>31782.789765000001</v>
      </c>
      <c r="K4" s="22">
        <v>2</v>
      </c>
      <c r="L4" s="14">
        <f t="shared" si="0"/>
        <v>4099.6355250000015</v>
      </c>
      <c r="M4" s="14">
        <f t="shared" si="1"/>
        <v>4438.7889900000009</v>
      </c>
      <c r="O4" s="18" t="s">
        <v>18</v>
      </c>
      <c r="P4" s="18"/>
      <c r="Q4" s="18"/>
    </row>
    <row r="5" spans="1:17" ht="14.4" customHeight="1" x14ac:dyDescent="0.25">
      <c r="A5" s="22">
        <v>3</v>
      </c>
      <c r="B5" s="20">
        <f>'Barema''s aan 100%'!D6*'Kinderbegeleider C1-C2'!$P$6</f>
        <v>27796.375</v>
      </c>
      <c r="C5" s="4">
        <f>B5+('Barema''s aan 100%'!$I$4*'Kinderbegeleider C1-C2'!$P$6)</f>
        <v>29153.007705</v>
      </c>
      <c r="D5" s="4">
        <f>B5+('Barema''s aan 100%'!$J$4*'Kinderbegeleider C1-C2'!$P$6)</f>
        <v>28474.700775000001</v>
      </c>
      <c r="F5" s="22">
        <v>3</v>
      </c>
      <c r="G5" s="20">
        <f>'Kinderbegeleider D1-D2-D3'!G5</f>
        <v>32008.647090000002</v>
      </c>
      <c r="H5" s="3">
        <f>'Kinderbegeleider D1-D2-D3'!H5</f>
        <v>32686.972865000003</v>
      </c>
      <c r="I5" s="3">
        <f>'Kinderbegeleider D1-D2-D3'!I5</f>
        <v>32347.819400000004</v>
      </c>
      <c r="K5" s="22">
        <v>3</v>
      </c>
      <c r="L5" s="14">
        <f t="shared" si="0"/>
        <v>3533.9651600000034</v>
      </c>
      <c r="M5" s="14">
        <f t="shared" si="1"/>
        <v>3873.1186250000028</v>
      </c>
      <c r="O5" s="1" t="s">
        <v>19</v>
      </c>
      <c r="P5" s="25"/>
      <c r="Q5" s="25" t="s">
        <v>20</v>
      </c>
    </row>
    <row r="6" spans="1:17" ht="14.4" x14ac:dyDescent="0.3">
      <c r="A6" s="22">
        <v>4</v>
      </c>
      <c r="B6" s="20">
        <f>'Barema''s aan 100%'!D7*'Kinderbegeleider C1-C2'!$P$6</f>
        <v>29021.3</v>
      </c>
      <c r="C6" s="4">
        <f>B6+('Barema''s aan 100%'!$I$4*'Kinderbegeleider C1-C2'!$P$6)</f>
        <v>30377.932704999999</v>
      </c>
      <c r="D6" s="4">
        <f>B6+('Barema''s aan 100%'!$J$4*'Kinderbegeleider C1-C2'!$P$6)</f>
        <v>29699.625775</v>
      </c>
      <c r="F6" s="22">
        <v>4</v>
      </c>
      <c r="G6" s="20">
        <f>'Kinderbegeleider D1-D2-D3'!G6</f>
        <v>32540.697974999999</v>
      </c>
      <c r="H6" s="3">
        <f>'Kinderbegeleider D1-D2-D3'!H6</f>
        <v>33219.02375</v>
      </c>
      <c r="I6" s="3">
        <f>'Kinderbegeleider D1-D2-D3'!I6</f>
        <v>32879.870284999997</v>
      </c>
      <c r="K6" s="22">
        <v>4</v>
      </c>
      <c r="L6" s="14">
        <f t="shared" si="0"/>
        <v>2841.091045000001</v>
      </c>
      <c r="M6" s="14">
        <f t="shared" si="1"/>
        <v>3180.2445099999968</v>
      </c>
      <c r="O6" s="1" t="s">
        <v>52</v>
      </c>
      <c r="P6" s="19">
        <v>1.8845000000000001</v>
      </c>
    </row>
    <row r="7" spans="1:17" x14ac:dyDescent="0.25">
      <c r="A7" s="22">
        <v>5</v>
      </c>
      <c r="B7" s="20">
        <f>'Barema''s aan 100%'!D8*'Kinderbegeleider C1-C2'!$P$6</f>
        <v>30152</v>
      </c>
      <c r="C7" s="4">
        <f>B7+('Barema''s aan 100%'!$I$4*'Kinderbegeleider C1-C2'!$P$6)</f>
        <v>31508.632705</v>
      </c>
      <c r="D7" s="4">
        <f>B7+('Barema''s aan 100%'!$J$4*'Kinderbegeleider C1-C2'!$P$6)</f>
        <v>30830.325775000001</v>
      </c>
      <c r="F7" s="22">
        <v>5</v>
      </c>
      <c r="G7" s="20">
        <f>'Kinderbegeleider D1-D2-D3'!G7</f>
        <v>33040.78774</v>
      </c>
      <c r="H7" s="3">
        <f>'Kinderbegeleider D1-D2-D3'!H7</f>
        <v>33719.113514999997</v>
      </c>
      <c r="I7" s="3">
        <f>'Kinderbegeleider D1-D2-D3'!I7</f>
        <v>33379.960050000002</v>
      </c>
      <c r="K7" s="22">
        <v>5</v>
      </c>
      <c r="L7" s="14">
        <f t="shared" si="0"/>
        <v>2210.4808099999973</v>
      </c>
      <c r="M7" s="14">
        <f t="shared" si="1"/>
        <v>2549.6342750000003</v>
      </c>
    </row>
    <row r="8" spans="1:17" x14ac:dyDescent="0.25">
      <c r="A8" s="22">
        <v>6</v>
      </c>
      <c r="B8" s="20">
        <f>'Barema''s aan 100%'!D9*'Kinderbegeleider C1-C2'!$P$6</f>
        <v>30152</v>
      </c>
      <c r="C8" s="4">
        <f>B8+('Barema''s aan 100%'!$I$4*'Kinderbegeleider C1-C2'!$P$6)</f>
        <v>31508.632705</v>
      </c>
      <c r="D8" s="4">
        <f>B8+('Barema''s aan 100%'!$J$4*'Kinderbegeleider C1-C2'!$P$6)</f>
        <v>30830.325775000001</v>
      </c>
      <c r="F8" s="22">
        <v>6</v>
      </c>
      <c r="G8" s="20">
        <f>'Kinderbegeleider D1-D2-D3'!G8</f>
        <v>33510.687815000005</v>
      </c>
      <c r="H8" s="3">
        <f>'Kinderbegeleider D1-D2-D3'!H8</f>
        <v>34189.013590000002</v>
      </c>
      <c r="I8" s="3">
        <f>'Kinderbegeleider D1-D2-D3'!I8</f>
        <v>33849.860125000007</v>
      </c>
      <c r="K8" s="22">
        <v>6</v>
      </c>
      <c r="L8" s="14">
        <f t="shared" si="0"/>
        <v>2680.3808850000023</v>
      </c>
      <c r="M8" s="14">
        <f t="shared" si="1"/>
        <v>3019.5343500000054</v>
      </c>
    </row>
    <row r="9" spans="1:17" x14ac:dyDescent="0.25">
      <c r="A9" s="22">
        <v>7</v>
      </c>
      <c r="B9" s="20">
        <f>'Barema''s aan 100%'!D10*'Kinderbegeleider C1-C2'!$P$6</f>
        <v>31282.7</v>
      </c>
      <c r="C9" s="3">
        <f>B9+('Barema''s aan 100%'!$I$10*'Kinderbegeleider C1-C2'!$P$6)</f>
        <v>31961.025775000002</v>
      </c>
      <c r="D9" s="3">
        <f>B9+('Barema''s aan 100%'!$J$10*'Kinderbegeleider C1-C2'!$P$6)</f>
        <v>31621.872310000002</v>
      </c>
      <c r="F9" s="22">
        <v>7</v>
      </c>
      <c r="G9" s="20">
        <f>'Kinderbegeleider D1-D2-D3'!G9</f>
        <v>33951.566590000002</v>
      </c>
      <c r="H9" s="3">
        <f>'Kinderbegeleider D1-D2-D3'!H9</f>
        <v>34629.892365</v>
      </c>
      <c r="I9" s="3">
        <f>'Kinderbegeleider D1-D2-D3'!I9</f>
        <v>34290.738900000004</v>
      </c>
      <c r="K9" s="22">
        <v>7</v>
      </c>
      <c r="L9" s="14">
        <f t="shared" si="0"/>
        <v>2668.8665899999978</v>
      </c>
      <c r="M9" s="14">
        <f t="shared" si="1"/>
        <v>2668.8665900000015</v>
      </c>
    </row>
    <row r="10" spans="1:17" x14ac:dyDescent="0.25">
      <c r="A10" s="22">
        <v>8</v>
      </c>
      <c r="B10" s="20">
        <f>'Barema''s aan 100%'!D11*'Kinderbegeleider C1-C2'!$P$6</f>
        <v>31282.7</v>
      </c>
      <c r="C10" s="3">
        <f>B10+('Barema''s aan 100%'!$I$10*'Kinderbegeleider C1-C2'!$P$6)</f>
        <v>31961.025775000002</v>
      </c>
      <c r="D10" s="3">
        <f>B10+('Barema''s aan 100%'!$J$10*'Kinderbegeleider C1-C2'!$P$6)</f>
        <v>31621.872310000002</v>
      </c>
      <c r="F10" s="22">
        <v>8</v>
      </c>
      <c r="G10" s="20">
        <f>'Kinderbegeleider D1-D2-D3'!G10</f>
        <v>34364.667835</v>
      </c>
      <c r="H10" s="3">
        <f>'Kinderbegeleider D1-D2-D3'!H10</f>
        <v>35042.993609999998</v>
      </c>
      <c r="I10" s="3">
        <f>'Kinderbegeleider D1-D2-D3'!I10</f>
        <v>34703.840145000002</v>
      </c>
      <c r="K10" s="22">
        <v>8</v>
      </c>
      <c r="L10" s="14">
        <f t="shared" si="0"/>
        <v>3081.9678349999958</v>
      </c>
      <c r="M10" s="14">
        <f t="shared" si="1"/>
        <v>3081.9678349999995</v>
      </c>
    </row>
    <row r="11" spans="1:17" x14ac:dyDescent="0.25">
      <c r="A11" s="22">
        <v>9</v>
      </c>
      <c r="B11" s="20">
        <f>'Barema''s aan 100%'!D12*'Kinderbegeleider C1-C2'!$P$6</f>
        <v>32413.4</v>
      </c>
      <c r="C11" s="3">
        <f>B11+('Barema''s aan 100%'!$I$10*'Kinderbegeleider C1-C2'!$P$6)</f>
        <v>33091.725774999999</v>
      </c>
      <c r="D11" s="3">
        <f>B11+('Barema''s aan 100%'!$J$10*'Kinderbegeleider C1-C2'!$P$6)</f>
        <v>32752.572310000003</v>
      </c>
      <c r="F11" s="22">
        <v>9</v>
      </c>
      <c r="G11" s="20">
        <f>'Kinderbegeleider D1-D2-D3'!G11</f>
        <v>34751.423770000001</v>
      </c>
      <c r="H11" s="3">
        <f>'Kinderbegeleider D1-D2-D3'!H11</f>
        <v>35429.749544999999</v>
      </c>
      <c r="I11" s="3">
        <f>'Kinderbegeleider D1-D2-D3'!I11</f>
        <v>35090.596080000003</v>
      </c>
      <c r="K11" s="22">
        <v>9</v>
      </c>
      <c r="L11" s="14">
        <f t="shared" si="0"/>
        <v>2338.0237699999998</v>
      </c>
      <c r="M11" s="14">
        <f t="shared" si="1"/>
        <v>2338.0237699999998</v>
      </c>
    </row>
    <row r="12" spans="1:17" x14ac:dyDescent="0.25">
      <c r="A12" s="22">
        <v>10</v>
      </c>
      <c r="B12" s="20">
        <f>'Barema''s aan 100%'!D13*'Kinderbegeleider C1-C2'!$P$6</f>
        <v>32413.4</v>
      </c>
      <c r="C12" s="3">
        <f>B12+('Barema''s aan 100%'!$I$10*'Kinderbegeleider C1-C2'!$P$6)</f>
        <v>33091.725774999999</v>
      </c>
      <c r="D12" s="3">
        <f>B12+('Barema''s aan 100%'!$J$10*'Kinderbegeleider C1-C2'!$P$6)</f>
        <v>32752.572310000003</v>
      </c>
      <c r="F12" s="22">
        <v>10</v>
      </c>
      <c r="G12" s="20">
        <f>'Kinderbegeleider D1-D2-D3'!G12</f>
        <v>35113.341995000002</v>
      </c>
      <c r="H12" s="3">
        <f>'Kinderbegeleider D1-D2-D3'!H12</f>
        <v>35791.66777</v>
      </c>
      <c r="I12" s="3">
        <f>'Kinderbegeleider D1-D2-D3'!I12</f>
        <v>35452.514305000004</v>
      </c>
      <c r="K12" s="22">
        <v>10</v>
      </c>
      <c r="L12" s="14">
        <f t="shared" si="0"/>
        <v>2699.941995000001</v>
      </c>
      <c r="M12" s="14">
        <f t="shared" si="1"/>
        <v>2699.941995000001</v>
      </c>
    </row>
    <row r="13" spans="1:17" x14ac:dyDescent="0.25">
      <c r="A13" s="22">
        <v>11</v>
      </c>
      <c r="B13" s="20">
        <f>'Barema''s aan 100%'!D14*'Kinderbegeleider C1-C2'!$P$6</f>
        <v>33544.1</v>
      </c>
      <c r="C13" s="3">
        <f>B13+('Barema''s aan 100%'!$I$10*'Kinderbegeleider C1-C2'!$P$6)</f>
        <v>34222.425774999996</v>
      </c>
      <c r="D13" s="3">
        <f>B13+('Barema''s aan 100%'!$J$10*'Kinderbegeleider C1-C2'!$P$6)</f>
        <v>33883.27231</v>
      </c>
      <c r="F13" s="22">
        <v>11</v>
      </c>
      <c r="G13" s="20">
        <f>'Kinderbegeleider D1-D2-D3'!G13</f>
        <v>35451.440139999999</v>
      </c>
      <c r="H13" s="14">
        <f>'Kinderbegeleider D1-D2-D3'!H13</f>
        <v>35451.440139999999</v>
      </c>
      <c r="I13" s="14">
        <f>'Kinderbegeleider D1-D2-D3'!I13</f>
        <v>35451.440139999999</v>
      </c>
      <c r="K13" s="22">
        <v>11</v>
      </c>
      <c r="L13" s="14">
        <f t="shared" si="0"/>
        <v>1229.0143650000027</v>
      </c>
      <c r="M13" s="14">
        <f t="shared" si="1"/>
        <v>1568.1678299999985</v>
      </c>
    </row>
    <row r="14" spans="1:17" x14ac:dyDescent="0.25">
      <c r="A14" s="22">
        <v>12</v>
      </c>
      <c r="B14" s="20">
        <f>'Barema''s aan 100%'!D15*'Kinderbegeleider C1-C2'!$P$6</f>
        <v>33544.1</v>
      </c>
      <c r="C14" s="3">
        <f>B14+('Barema''s aan 100%'!$I$10*'Kinderbegeleider C1-C2'!$P$6)</f>
        <v>34222.425774999996</v>
      </c>
      <c r="D14" s="3">
        <f>B14+('Barema''s aan 100%'!$J$10*'Kinderbegeleider C1-C2'!$P$6)</f>
        <v>33883.27231</v>
      </c>
      <c r="F14" s="22">
        <v>12</v>
      </c>
      <c r="G14" s="20">
        <f>'Kinderbegeleider D1-D2-D3'!G14</f>
        <v>35767.244650000001</v>
      </c>
      <c r="H14" s="14">
        <f>'Kinderbegeleider D1-D2-D3'!H14</f>
        <v>35767.244650000001</v>
      </c>
      <c r="I14" s="14">
        <f>'Kinderbegeleider D1-D2-D3'!I14</f>
        <v>35767.244650000001</v>
      </c>
      <c r="K14" s="22">
        <v>12</v>
      </c>
      <c r="L14" s="14">
        <f t="shared" si="0"/>
        <v>1544.8188750000045</v>
      </c>
      <c r="M14" s="14">
        <f t="shared" si="1"/>
        <v>1883.9723400000003</v>
      </c>
    </row>
    <row r="15" spans="1:17" x14ac:dyDescent="0.25">
      <c r="A15" s="22">
        <v>13</v>
      </c>
      <c r="B15" s="20">
        <f>'Barema''s aan 100%'!D16*'Kinderbegeleider C1-C2'!$P$6</f>
        <v>34674.800000000003</v>
      </c>
      <c r="C15" s="3">
        <f>B15+('Barema''s aan 100%'!$I$10*'Kinderbegeleider C1-C2'!$P$6)</f>
        <v>35353.125775</v>
      </c>
      <c r="D15" s="3">
        <f>B15+('Barema''s aan 100%'!$J$10*'Kinderbegeleider C1-C2'!$P$6)</f>
        <v>35013.972310000005</v>
      </c>
      <c r="F15" s="22">
        <v>13</v>
      </c>
      <c r="G15" s="20">
        <f>'Kinderbegeleider D1-D2-D3'!G15</f>
        <v>36061.923914999999</v>
      </c>
      <c r="H15" s="14">
        <f>'Kinderbegeleider D1-D2-D3'!H15</f>
        <v>36061.923914999999</v>
      </c>
      <c r="I15" s="14">
        <f>'Kinderbegeleider D1-D2-D3'!I15</f>
        <v>36061.923914999999</v>
      </c>
      <c r="K15" s="22">
        <v>13</v>
      </c>
      <c r="L15" s="14">
        <f t="shared" si="0"/>
        <v>708.79813999999897</v>
      </c>
      <c r="M15" s="14">
        <f t="shared" si="1"/>
        <v>1047.9516049999947</v>
      </c>
    </row>
    <row r="16" spans="1:17" x14ac:dyDescent="0.25">
      <c r="A16" s="22">
        <v>14</v>
      </c>
      <c r="B16" s="20">
        <f>'Barema''s aan 100%'!D17*'Kinderbegeleider C1-C2'!$P$6</f>
        <v>34674.800000000003</v>
      </c>
      <c r="C16" s="26">
        <f>B16+('Barema''s aan 100%'!$I$10*'Kinderbegeleider C1-C2'!$P$6)</f>
        <v>35353.125775</v>
      </c>
      <c r="D16" s="3">
        <f>B16+('Barema''s aan 100%'!$J$10*'Kinderbegeleider C1-C2'!$P$6)</f>
        <v>35013.972310000005</v>
      </c>
      <c r="F16" s="22">
        <v>14</v>
      </c>
      <c r="G16" s="20">
        <f>'Kinderbegeleider D1-D2-D3'!G16</f>
        <v>36336.740550000002</v>
      </c>
      <c r="H16" s="14">
        <f>'Kinderbegeleider D1-D2-D3'!H16</f>
        <v>36336.740550000002</v>
      </c>
      <c r="I16" s="14">
        <f>'Kinderbegeleider D1-D2-D3'!I16</f>
        <v>36336.740550000002</v>
      </c>
      <c r="K16" s="22">
        <v>14</v>
      </c>
      <c r="L16" s="14">
        <f t="shared" si="0"/>
        <v>983.61477500000183</v>
      </c>
      <c r="M16" s="14">
        <f t="shared" si="1"/>
        <v>1322.7682399999976</v>
      </c>
    </row>
    <row r="17" spans="1:13" x14ac:dyDescent="0.25">
      <c r="A17" s="22">
        <v>15</v>
      </c>
      <c r="B17" s="20">
        <f>'Barema''s aan 100%'!D18*'Kinderbegeleider C1-C2'!$P$6</f>
        <v>35805.5</v>
      </c>
      <c r="C17" s="20">
        <f>B17</f>
        <v>35805.5</v>
      </c>
      <c r="D17" s="20">
        <f>B17</f>
        <v>35805.5</v>
      </c>
      <c r="F17" s="22">
        <v>15</v>
      </c>
      <c r="G17" s="20">
        <f>'Kinderbegeleider D1-D2-D3'!G17</f>
        <v>36592.957170000001</v>
      </c>
      <c r="H17" s="14">
        <f>'Kinderbegeleider D1-D2-D3'!H17</f>
        <v>36592.957170000001</v>
      </c>
      <c r="I17" s="14">
        <f>'Kinderbegeleider D1-D2-D3'!I17</f>
        <v>36592.957170000001</v>
      </c>
      <c r="K17" s="22">
        <v>15</v>
      </c>
      <c r="L17" s="14">
        <f t="shared" si="0"/>
        <v>787.4571700000015</v>
      </c>
      <c r="M17" s="14">
        <f t="shared" si="1"/>
        <v>787.4571700000015</v>
      </c>
    </row>
    <row r="18" spans="1:13" x14ac:dyDescent="0.25">
      <c r="A18" s="22">
        <v>16</v>
      </c>
      <c r="B18" s="20">
        <f>'Barema''s aan 100%'!D19*'Kinderbegeleider C1-C2'!$P$6</f>
        <v>35805.5</v>
      </c>
      <c r="C18" s="20">
        <f t="shared" ref="C18:C47" si="2">B18</f>
        <v>35805.5</v>
      </c>
      <c r="D18" s="20">
        <f t="shared" ref="D18:D47" si="3">B18</f>
        <v>35805.5</v>
      </c>
      <c r="F18" s="22">
        <v>16</v>
      </c>
      <c r="G18" s="20">
        <f>'Kinderbegeleider D1-D2-D3'!G18</f>
        <v>36786.137264999998</v>
      </c>
      <c r="H18" s="14">
        <f>'Kinderbegeleider D1-D2-D3'!H18</f>
        <v>36786.137264999998</v>
      </c>
      <c r="I18" s="14">
        <f>'Kinderbegeleider D1-D2-D3'!I18</f>
        <v>36786.137264999998</v>
      </c>
      <c r="K18" s="22">
        <v>16</v>
      </c>
      <c r="L18" s="14">
        <f t="shared" si="0"/>
        <v>980.63726499999757</v>
      </c>
      <c r="M18" s="14">
        <f t="shared" si="1"/>
        <v>980.63726499999757</v>
      </c>
    </row>
    <row r="19" spans="1:13" x14ac:dyDescent="0.25">
      <c r="A19" s="22">
        <v>17</v>
      </c>
      <c r="B19" s="20">
        <f>'Barema''s aan 100%'!D20*'Kinderbegeleider C1-C2'!$P$6</f>
        <v>36936.200000000004</v>
      </c>
      <c r="C19" s="20">
        <f t="shared" si="2"/>
        <v>36936.200000000004</v>
      </c>
      <c r="D19" s="20">
        <f t="shared" si="3"/>
        <v>36936.200000000004</v>
      </c>
      <c r="F19" s="22">
        <v>17</v>
      </c>
      <c r="G19" s="20">
        <f>'Kinderbegeleider D1-D2-D3'!G19</f>
        <v>36965.824340000006</v>
      </c>
      <c r="H19" s="14">
        <f>'Kinderbegeleider D1-D2-D3'!H19</f>
        <v>36965.824340000006</v>
      </c>
      <c r="I19" s="14">
        <f>'Kinderbegeleider D1-D2-D3'!I19</f>
        <v>36965.824340000006</v>
      </c>
      <c r="K19" s="22">
        <v>17</v>
      </c>
      <c r="L19" s="14">
        <f t="shared" si="0"/>
        <v>29.624340000002121</v>
      </c>
      <c r="M19" s="14">
        <f t="shared" si="1"/>
        <v>29.624340000002121</v>
      </c>
    </row>
    <row r="20" spans="1:13" x14ac:dyDescent="0.25">
      <c r="A20" s="22">
        <v>18</v>
      </c>
      <c r="B20" s="20">
        <f>'Barema''s aan 100%'!D21*'Kinderbegeleider C1-C2'!$P$6</f>
        <v>36936.200000000004</v>
      </c>
      <c r="C20" s="20">
        <f t="shared" si="2"/>
        <v>36936.200000000004</v>
      </c>
      <c r="D20" s="20">
        <f t="shared" si="3"/>
        <v>36936.200000000004</v>
      </c>
      <c r="F20" s="22">
        <v>18</v>
      </c>
      <c r="G20" s="20">
        <f>'Kinderbegeleider D1-D2-D3'!G20</f>
        <v>37132.772195000005</v>
      </c>
      <c r="H20" s="14">
        <f>'Kinderbegeleider D1-D2-D3'!H20</f>
        <v>37132.772195000005</v>
      </c>
      <c r="I20" s="14">
        <f>'Kinderbegeleider D1-D2-D3'!I20</f>
        <v>37132.772195000005</v>
      </c>
      <c r="K20" s="22">
        <v>18</v>
      </c>
      <c r="L20" s="14">
        <f t="shared" si="0"/>
        <v>196.57219500000065</v>
      </c>
      <c r="M20" s="14">
        <f t="shared" si="1"/>
        <v>196.57219500000065</v>
      </c>
    </row>
    <row r="21" spans="1:13" x14ac:dyDescent="0.25">
      <c r="A21" s="22">
        <v>19</v>
      </c>
      <c r="B21" s="20">
        <f>'Barema''s aan 100%'!D22*'Kinderbegeleider C1-C2'!$P$6</f>
        <v>38066.9</v>
      </c>
      <c r="C21" s="20">
        <f t="shared" si="2"/>
        <v>38066.9</v>
      </c>
      <c r="D21" s="20">
        <f t="shared" si="3"/>
        <v>38066.9</v>
      </c>
      <c r="F21" s="22">
        <v>19</v>
      </c>
      <c r="G21" s="20">
        <f>'Kinderbegeleider D1-D2-D3'!G21</f>
        <v>38066.9</v>
      </c>
      <c r="H21" s="14">
        <f>'Kinderbegeleider D1-D2-D3'!H21</f>
        <v>38066.9</v>
      </c>
      <c r="I21" s="14">
        <f>'Kinderbegeleider D1-D2-D3'!I21</f>
        <v>38066.9</v>
      </c>
      <c r="K21" s="22">
        <v>19</v>
      </c>
      <c r="L21" s="14">
        <f t="shared" si="0"/>
        <v>0</v>
      </c>
      <c r="M21" s="14">
        <f t="shared" si="1"/>
        <v>0</v>
      </c>
    </row>
    <row r="22" spans="1:13" x14ac:dyDescent="0.25">
      <c r="A22" s="22">
        <v>20</v>
      </c>
      <c r="B22" s="20">
        <f>'Barema''s aan 100%'!D23*'Kinderbegeleider C1-C2'!$P$6</f>
        <v>38066.9</v>
      </c>
      <c r="C22" s="20">
        <f t="shared" si="2"/>
        <v>38066.9</v>
      </c>
      <c r="D22" s="20">
        <f t="shared" si="3"/>
        <v>38066.9</v>
      </c>
      <c r="F22" s="22">
        <v>20</v>
      </c>
      <c r="G22" s="20">
        <f>'Kinderbegeleider D1-D2-D3'!G22</f>
        <v>38066.9</v>
      </c>
      <c r="H22" s="14">
        <f>'Kinderbegeleider D1-D2-D3'!H22</f>
        <v>38066.9</v>
      </c>
      <c r="I22" s="14">
        <f>'Kinderbegeleider D1-D2-D3'!I22</f>
        <v>38066.9</v>
      </c>
      <c r="K22" s="22">
        <v>20</v>
      </c>
      <c r="L22" s="14">
        <f t="shared" si="0"/>
        <v>0</v>
      </c>
      <c r="M22" s="14">
        <f t="shared" si="1"/>
        <v>0</v>
      </c>
    </row>
    <row r="23" spans="1:13" x14ac:dyDescent="0.25">
      <c r="A23" s="22">
        <v>21</v>
      </c>
      <c r="B23" s="20">
        <f>'Barema''s aan 100%'!D24*'Kinderbegeleider C1-C2'!$P$6</f>
        <v>39103.375</v>
      </c>
      <c r="C23" s="20">
        <f t="shared" si="2"/>
        <v>39103.375</v>
      </c>
      <c r="D23" s="20">
        <f t="shared" si="3"/>
        <v>39103.375</v>
      </c>
      <c r="F23" s="22">
        <v>21</v>
      </c>
      <c r="G23" s="20">
        <f>'Kinderbegeleider D1-D2-D3'!G23</f>
        <v>39103.375</v>
      </c>
      <c r="H23" s="14">
        <f>'Kinderbegeleider D1-D2-D3'!H23</f>
        <v>39103.375</v>
      </c>
      <c r="I23" s="14">
        <f>'Kinderbegeleider D1-D2-D3'!I23</f>
        <v>39103.375</v>
      </c>
      <c r="K23" s="22">
        <v>21</v>
      </c>
      <c r="L23" s="14">
        <f t="shared" si="0"/>
        <v>0</v>
      </c>
      <c r="M23" s="14">
        <f t="shared" si="1"/>
        <v>0</v>
      </c>
    </row>
    <row r="24" spans="1:13" x14ac:dyDescent="0.25">
      <c r="A24" s="22">
        <v>22</v>
      </c>
      <c r="B24" s="20">
        <f>'Barema''s aan 100%'!D25*'Kinderbegeleider C1-C2'!$P$6</f>
        <v>39103.375</v>
      </c>
      <c r="C24" s="20">
        <f t="shared" si="2"/>
        <v>39103.375</v>
      </c>
      <c r="D24" s="20">
        <f t="shared" si="3"/>
        <v>39103.375</v>
      </c>
      <c r="F24" s="22">
        <v>22</v>
      </c>
      <c r="G24" s="20">
        <f>'Kinderbegeleider D1-D2-D3'!G24</f>
        <v>39103.375</v>
      </c>
      <c r="H24" s="14">
        <f>'Kinderbegeleider D1-D2-D3'!H24</f>
        <v>39103.375</v>
      </c>
      <c r="I24" s="14">
        <f>'Kinderbegeleider D1-D2-D3'!I24</f>
        <v>39103.375</v>
      </c>
      <c r="K24" s="22">
        <v>22</v>
      </c>
      <c r="L24" s="14">
        <f t="shared" si="0"/>
        <v>0</v>
      </c>
      <c r="M24" s="14">
        <f t="shared" si="1"/>
        <v>0</v>
      </c>
    </row>
    <row r="25" spans="1:13" x14ac:dyDescent="0.25">
      <c r="A25" s="22">
        <v>23</v>
      </c>
      <c r="B25" s="20">
        <f>'Barema''s aan 100%'!D26*'Kinderbegeleider C1-C2'!$P$6</f>
        <v>40234.075000000004</v>
      </c>
      <c r="C25" s="20">
        <f t="shared" si="2"/>
        <v>40234.075000000004</v>
      </c>
      <c r="D25" s="20">
        <f t="shared" si="3"/>
        <v>40234.075000000004</v>
      </c>
      <c r="F25" s="22">
        <v>23</v>
      </c>
      <c r="G25" s="20">
        <f>'Kinderbegeleider D1-D2-D3'!G25</f>
        <v>40234.075000000004</v>
      </c>
      <c r="H25" s="14">
        <f>'Kinderbegeleider D1-D2-D3'!H25</f>
        <v>40234.075000000004</v>
      </c>
      <c r="I25" s="14">
        <f>'Kinderbegeleider D1-D2-D3'!I25</f>
        <v>40234.075000000004</v>
      </c>
      <c r="K25" s="22">
        <v>23</v>
      </c>
      <c r="L25" s="14">
        <f t="shared" si="0"/>
        <v>0</v>
      </c>
      <c r="M25" s="14">
        <f t="shared" si="1"/>
        <v>0</v>
      </c>
    </row>
    <row r="26" spans="1:13" x14ac:dyDescent="0.25">
      <c r="A26" s="22">
        <v>24</v>
      </c>
      <c r="B26" s="20">
        <f>'Barema''s aan 100%'!D27*'Kinderbegeleider C1-C2'!$P$6</f>
        <v>40234.075000000004</v>
      </c>
      <c r="C26" s="20">
        <f t="shared" si="2"/>
        <v>40234.075000000004</v>
      </c>
      <c r="D26" s="20">
        <f t="shared" si="3"/>
        <v>40234.075000000004</v>
      </c>
      <c r="F26" s="22">
        <v>24</v>
      </c>
      <c r="G26" s="20">
        <f>'Kinderbegeleider D1-D2-D3'!G26</f>
        <v>40234.075000000004</v>
      </c>
      <c r="H26" s="14">
        <f>'Kinderbegeleider D1-D2-D3'!H26</f>
        <v>40234.075000000004</v>
      </c>
      <c r="I26" s="14">
        <f>'Kinderbegeleider D1-D2-D3'!I26</f>
        <v>40234.075000000004</v>
      </c>
      <c r="K26" s="22">
        <v>24</v>
      </c>
      <c r="L26" s="14">
        <f t="shared" si="0"/>
        <v>0</v>
      </c>
      <c r="M26" s="14">
        <f t="shared" si="1"/>
        <v>0</v>
      </c>
    </row>
    <row r="27" spans="1:13" x14ac:dyDescent="0.25">
      <c r="A27" s="22">
        <v>25</v>
      </c>
      <c r="B27" s="20">
        <f>'Barema''s aan 100%'!D28*'Kinderbegeleider C1-C2'!$P$6</f>
        <v>41364.775000000001</v>
      </c>
      <c r="C27" s="20">
        <f t="shared" si="2"/>
        <v>41364.775000000001</v>
      </c>
      <c r="D27" s="20">
        <f t="shared" si="3"/>
        <v>41364.775000000001</v>
      </c>
      <c r="F27" s="22">
        <v>25</v>
      </c>
      <c r="G27" s="20">
        <f>'Kinderbegeleider D1-D2-D3'!G27</f>
        <v>41364.775000000001</v>
      </c>
      <c r="H27" s="14">
        <f>'Kinderbegeleider D1-D2-D3'!H27</f>
        <v>41364.775000000001</v>
      </c>
      <c r="I27" s="14">
        <f>'Kinderbegeleider D1-D2-D3'!I27</f>
        <v>41364.775000000001</v>
      </c>
      <c r="K27" s="22">
        <v>25</v>
      </c>
      <c r="L27" s="14">
        <f t="shared" si="0"/>
        <v>0</v>
      </c>
      <c r="M27" s="14">
        <f t="shared" si="1"/>
        <v>0</v>
      </c>
    </row>
    <row r="28" spans="1:13" x14ac:dyDescent="0.25">
      <c r="A28" s="22">
        <v>26</v>
      </c>
      <c r="B28" s="20">
        <f>'Barema''s aan 100%'!D29*'Kinderbegeleider C1-C2'!$P$6</f>
        <v>41364.775000000001</v>
      </c>
      <c r="C28" s="20">
        <f t="shared" si="2"/>
        <v>41364.775000000001</v>
      </c>
      <c r="D28" s="20">
        <f t="shared" si="3"/>
        <v>41364.775000000001</v>
      </c>
      <c r="F28" s="22">
        <v>26</v>
      </c>
      <c r="G28" s="20">
        <f>'Kinderbegeleider D1-D2-D3'!G28</f>
        <v>41364.775000000001</v>
      </c>
      <c r="H28" s="14">
        <f>'Kinderbegeleider D1-D2-D3'!H28</f>
        <v>41364.775000000001</v>
      </c>
      <c r="I28" s="14">
        <f>'Kinderbegeleider D1-D2-D3'!I28</f>
        <v>41364.775000000001</v>
      </c>
      <c r="K28" s="22">
        <v>26</v>
      </c>
      <c r="L28" s="14">
        <f t="shared" si="0"/>
        <v>0</v>
      </c>
      <c r="M28" s="14">
        <f t="shared" si="1"/>
        <v>0</v>
      </c>
    </row>
    <row r="29" spans="1:13" x14ac:dyDescent="0.25">
      <c r="A29" s="22">
        <v>27</v>
      </c>
      <c r="B29" s="20">
        <f>'Barema''s aan 100%'!D30*'Kinderbegeleider C1-C2'!$P$6</f>
        <v>42966.6</v>
      </c>
      <c r="C29" s="20">
        <f t="shared" si="2"/>
        <v>42966.6</v>
      </c>
      <c r="D29" s="20">
        <f t="shared" si="3"/>
        <v>42966.6</v>
      </c>
      <c r="F29" s="22">
        <v>27</v>
      </c>
      <c r="G29" s="20">
        <f>'Kinderbegeleider D1-D2-D3'!G29</f>
        <v>42966.6</v>
      </c>
      <c r="H29" s="14">
        <f>'Kinderbegeleider D1-D2-D3'!H29</f>
        <v>42966.6</v>
      </c>
      <c r="I29" s="14">
        <f>'Kinderbegeleider D1-D2-D3'!I29</f>
        <v>42966.6</v>
      </c>
      <c r="K29" s="22">
        <v>27</v>
      </c>
      <c r="L29" s="14">
        <f t="shared" si="0"/>
        <v>0</v>
      </c>
      <c r="M29" s="14">
        <f t="shared" si="1"/>
        <v>0</v>
      </c>
    </row>
    <row r="30" spans="1:13" x14ac:dyDescent="0.25">
      <c r="A30" s="22">
        <v>28</v>
      </c>
      <c r="B30" s="20">
        <f>'Barema''s aan 100%'!D31*'Kinderbegeleider C1-C2'!$P$6</f>
        <v>42966.6</v>
      </c>
      <c r="C30" s="20">
        <f t="shared" si="2"/>
        <v>42966.6</v>
      </c>
      <c r="D30" s="20">
        <f t="shared" si="3"/>
        <v>42966.6</v>
      </c>
      <c r="F30" s="22">
        <v>28</v>
      </c>
      <c r="G30" s="20">
        <f>'Kinderbegeleider D1-D2-D3'!G30</f>
        <v>42966.6</v>
      </c>
      <c r="H30" s="14">
        <f>'Kinderbegeleider D1-D2-D3'!H30</f>
        <v>42966.6</v>
      </c>
      <c r="I30" s="14">
        <f>'Kinderbegeleider D1-D2-D3'!I30</f>
        <v>42966.6</v>
      </c>
      <c r="K30" s="22">
        <v>28</v>
      </c>
      <c r="L30" s="14">
        <f t="shared" si="0"/>
        <v>0</v>
      </c>
      <c r="M30" s="14">
        <f t="shared" si="1"/>
        <v>0</v>
      </c>
    </row>
    <row r="31" spans="1:13" x14ac:dyDescent="0.25">
      <c r="A31" s="22">
        <v>29</v>
      </c>
      <c r="B31" s="20">
        <f>'Barema''s aan 100%'!D32*'Kinderbegeleider C1-C2'!$P$6</f>
        <v>42966.6</v>
      </c>
      <c r="C31" s="20">
        <f t="shared" si="2"/>
        <v>42966.6</v>
      </c>
      <c r="D31" s="20">
        <f t="shared" si="3"/>
        <v>42966.6</v>
      </c>
      <c r="F31" s="22">
        <v>29</v>
      </c>
      <c r="G31" s="20">
        <f>'Kinderbegeleider D1-D2-D3'!G31</f>
        <v>42966.6</v>
      </c>
      <c r="H31" s="14">
        <f>'Kinderbegeleider D1-D2-D3'!H31</f>
        <v>42966.6</v>
      </c>
      <c r="I31" s="14">
        <f>'Kinderbegeleider D1-D2-D3'!I31</f>
        <v>42966.6</v>
      </c>
      <c r="K31" s="22">
        <v>29</v>
      </c>
      <c r="L31" s="14">
        <f t="shared" si="0"/>
        <v>0</v>
      </c>
      <c r="M31" s="14">
        <f t="shared" si="1"/>
        <v>0</v>
      </c>
    </row>
    <row r="32" spans="1:13" x14ac:dyDescent="0.25">
      <c r="A32" s="22">
        <v>30</v>
      </c>
      <c r="B32" s="20">
        <f>'Barema''s aan 100%'!D33*'Kinderbegeleider C1-C2'!$P$6</f>
        <v>42966.6</v>
      </c>
      <c r="C32" s="20">
        <f t="shared" si="2"/>
        <v>42966.6</v>
      </c>
      <c r="D32" s="20">
        <f t="shared" si="3"/>
        <v>42966.6</v>
      </c>
      <c r="F32" s="22">
        <v>30</v>
      </c>
      <c r="G32" s="20">
        <f>'Kinderbegeleider D1-D2-D3'!G32</f>
        <v>42966.6</v>
      </c>
      <c r="H32" s="14">
        <f>'Kinderbegeleider D1-D2-D3'!H32</f>
        <v>42966.6</v>
      </c>
      <c r="I32" s="14">
        <f>'Kinderbegeleider D1-D2-D3'!I32</f>
        <v>42966.6</v>
      </c>
      <c r="K32" s="22">
        <v>30</v>
      </c>
      <c r="L32" s="14">
        <f t="shared" si="0"/>
        <v>0</v>
      </c>
      <c r="M32" s="14">
        <f t="shared" si="1"/>
        <v>0</v>
      </c>
    </row>
    <row r="33" spans="1:13" x14ac:dyDescent="0.25">
      <c r="A33" s="22">
        <v>31</v>
      </c>
      <c r="B33" s="20">
        <f>'Barema''s aan 100%'!D34*'Kinderbegeleider C1-C2'!$P$6</f>
        <v>42966.6</v>
      </c>
      <c r="C33" s="20">
        <f t="shared" si="2"/>
        <v>42966.6</v>
      </c>
      <c r="D33" s="20">
        <f t="shared" si="3"/>
        <v>42966.6</v>
      </c>
      <c r="F33" s="22">
        <v>31</v>
      </c>
      <c r="G33" s="20">
        <f>'Kinderbegeleider D1-D2-D3'!G33</f>
        <v>42966.6</v>
      </c>
      <c r="H33" s="14">
        <f>'Kinderbegeleider D1-D2-D3'!H33</f>
        <v>42966.6</v>
      </c>
      <c r="I33" s="14">
        <f>'Kinderbegeleider D1-D2-D3'!I33</f>
        <v>42966.6</v>
      </c>
      <c r="K33" s="22">
        <v>31</v>
      </c>
      <c r="L33" s="14">
        <f t="shared" si="0"/>
        <v>0</v>
      </c>
      <c r="M33" s="14">
        <f t="shared" si="1"/>
        <v>0</v>
      </c>
    </row>
    <row r="34" spans="1:13" x14ac:dyDescent="0.25">
      <c r="A34" s="22">
        <v>32</v>
      </c>
      <c r="B34" s="20">
        <f>'Barema''s aan 100%'!D35*'Kinderbegeleider C1-C2'!$P$6</f>
        <v>42966.6</v>
      </c>
      <c r="C34" s="20">
        <f t="shared" si="2"/>
        <v>42966.6</v>
      </c>
      <c r="D34" s="20">
        <f t="shared" si="3"/>
        <v>42966.6</v>
      </c>
      <c r="F34" s="22">
        <v>32</v>
      </c>
      <c r="G34" s="20">
        <f>'Kinderbegeleider D1-D2-D3'!G34</f>
        <v>42966.6</v>
      </c>
      <c r="H34" s="14">
        <f>'Kinderbegeleider D1-D2-D3'!H34</f>
        <v>42966.6</v>
      </c>
      <c r="I34" s="14">
        <f>'Kinderbegeleider D1-D2-D3'!I34</f>
        <v>42966.6</v>
      </c>
      <c r="K34" s="22">
        <v>32</v>
      </c>
      <c r="L34" s="14">
        <f t="shared" si="0"/>
        <v>0</v>
      </c>
      <c r="M34" s="14">
        <f t="shared" si="1"/>
        <v>0</v>
      </c>
    </row>
    <row r="35" spans="1:13" x14ac:dyDescent="0.25">
      <c r="A35" s="22">
        <v>33</v>
      </c>
      <c r="B35" s="20">
        <f>'Barema''s aan 100%'!D36*'Kinderbegeleider C1-C2'!$P$6</f>
        <v>42966.6</v>
      </c>
      <c r="C35" s="20">
        <f t="shared" si="2"/>
        <v>42966.6</v>
      </c>
      <c r="D35" s="20">
        <f t="shared" si="3"/>
        <v>42966.6</v>
      </c>
      <c r="F35" s="22">
        <v>33</v>
      </c>
      <c r="G35" s="20">
        <f>'Kinderbegeleider D1-D2-D3'!G35</f>
        <v>42966.6</v>
      </c>
      <c r="H35" s="14">
        <f>'Kinderbegeleider D1-D2-D3'!H35</f>
        <v>42966.6</v>
      </c>
      <c r="I35" s="14">
        <f>'Kinderbegeleider D1-D2-D3'!I35</f>
        <v>42966.6</v>
      </c>
      <c r="K35" s="22">
        <v>33</v>
      </c>
      <c r="L35" s="14">
        <f t="shared" si="0"/>
        <v>0</v>
      </c>
      <c r="M35" s="14">
        <f t="shared" si="1"/>
        <v>0</v>
      </c>
    </row>
    <row r="36" spans="1:13" x14ac:dyDescent="0.25">
      <c r="A36" s="22">
        <v>34</v>
      </c>
      <c r="B36" s="20">
        <f>'Barema''s aan 100%'!D37*'Kinderbegeleider C1-C2'!$P$6</f>
        <v>42966.6</v>
      </c>
      <c r="C36" s="20">
        <f t="shared" si="2"/>
        <v>42966.6</v>
      </c>
      <c r="D36" s="20">
        <f t="shared" si="3"/>
        <v>42966.6</v>
      </c>
      <c r="F36" s="22">
        <v>34</v>
      </c>
      <c r="G36" s="20">
        <f>'Kinderbegeleider D1-D2-D3'!G36</f>
        <v>42966.6</v>
      </c>
      <c r="H36" s="14">
        <f>'Kinderbegeleider D1-D2-D3'!H36</f>
        <v>42966.6</v>
      </c>
      <c r="I36" s="14">
        <f>'Kinderbegeleider D1-D2-D3'!I36</f>
        <v>42966.6</v>
      </c>
      <c r="K36" s="22">
        <v>34</v>
      </c>
      <c r="L36" s="14">
        <f t="shared" si="0"/>
        <v>0</v>
      </c>
      <c r="M36" s="14">
        <f t="shared" si="1"/>
        <v>0</v>
      </c>
    </row>
    <row r="37" spans="1:13" x14ac:dyDescent="0.25">
      <c r="A37" s="22">
        <v>35</v>
      </c>
      <c r="B37" s="20">
        <f>'Barema''s aan 100%'!D38*'Kinderbegeleider C1-C2'!$P$6</f>
        <v>42966.6</v>
      </c>
      <c r="C37" s="20">
        <f t="shared" si="2"/>
        <v>42966.6</v>
      </c>
      <c r="D37" s="20">
        <f t="shared" si="3"/>
        <v>42966.6</v>
      </c>
      <c r="F37" s="22">
        <v>35</v>
      </c>
      <c r="G37" s="20">
        <f>'Kinderbegeleider D1-D2-D3'!G37</f>
        <v>42966.6</v>
      </c>
      <c r="H37" s="14">
        <f>'Kinderbegeleider D1-D2-D3'!H37</f>
        <v>42966.6</v>
      </c>
      <c r="I37" s="14">
        <f>'Kinderbegeleider D1-D2-D3'!I37</f>
        <v>42966.6</v>
      </c>
      <c r="K37" s="22">
        <v>35</v>
      </c>
      <c r="L37" s="14">
        <f t="shared" si="0"/>
        <v>0</v>
      </c>
      <c r="M37" s="14">
        <f t="shared" si="1"/>
        <v>0</v>
      </c>
    </row>
    <row r="38" spans="1:13" x14ac:dyDescent="0.25">
      <c r="A38" s="22">
        <v>36</v>
      </c>
      <c r="B38" s="20">
        <f>'Barema''s aan 100%'!D39*'Kinderbegeleider C1-C2'!$P$6</f>
        <v>42966.6</v>
      </c>
      <c r="C38" s="20">
        <f t="shared" si="2"/>
        <v>42966.6</v>
      </c>
      <c r="D38" s="20">
        <f t="shared" si="3"/>
        <v>42966.6</v>
      </c>
      <c r="F38" s="22">
        <v>36</v>
      </c>
      <c r="G38" s="20">
        <f>'Kinderbegeleider D1-D2-D3'!G38</f>
        <v>42966.6</v>
      </c>
      <c r="H38" s="14">
        <f>'Kinderbegeleider D1-D2-D3'!H38</f>
        <v>42966.6</v>
      </c>
      <c r="I38" s="14">
        <f>'Kinderbegeleider D1-D2-D3'!I38</f>
        <v>42966.6</v>
      </c>
      <c r="K38" s="22">
        <v>36</v>
      </c>
      <c r="L38" s="14">
        <f t="shared" si="0"/>
        <v>0</v>
      </c>
      <c r="M38" s="14">
        <f t="shared" si="1"/>
        <v>0</v>
      </c>
    </row>
    <row r="39" spans="1:13" x14ac:dyDescent="0.25">
      <c r="A39" s="22">
        <v>37</v>
      </c>
      <c r="B39" s="20">
        <f>'Barema''s aan 100%'!D40*'Kinderbegeleider C1-C2'!$P$6</f>
        <v>42966.6</v>
      </c>
      <c r="C39" s="20">
        <f t="shared" si="2"/>
        <v>42966.6</v>
      </c>
      <c r="D39" s="20">
        <f t="shared" si="3"/>
        <v>42966.6</v>
      </c>
      <c r="F39" s="22">
        <v>37</v>
      </c>
      <c r="G39" s="20">
        <f>'Kinderbegeleider D1-D2-D3'!G39</f>
        <v>42966.6</v>
      </c>
      <c r="H39" s="14">
        <f>'Kinderbegeleider D1-D2-D3'!H39</f>
        <v>42966.6</v>
      </c>
      <c r="I39" s="14">
        <f>'Kinderbegeleider D1-D2-D3'!I39</f>
        <v>42966.6</v>
      </c>
      <c r="K39" s="22">
        <v>37</v>
      </c>
      <c r="L39" s="14">
        <f t="shared" si="0"/>
        <v>0</v>
      </c>
      <c r="M39" s="14">
        <f t="shared" si="1"/>
        <v>0</v>
      </c>
    </row>
    <row r="40" spans="1:13" x14ac:dyDescent="0.25">
      <c r="A40" s="22">
        <v>38</v>
      </c>
      <c r="B40" s="20">
        <f>'Barema''s aan 100%'!D41*'Kinderbegeleider C1-C2'!$P$6</f>
        <v>42966.6</v>
      </c>
      <c r="C40" s="20">
        <f t="shared" si="2"/>
        <v>42966.6</v>
      </c>
      <c r="D40" s="20">
        <f t="shared" si="3"/>
        <v>42966.6</v>
      </c>
      <c r="F40" s="22">
        <v>38</v>
      </c>
      <c r="G40" s="20">
        <f>'Kinderbegeleider D1-D2-D3'!G40</f>
        <v>42966.6</v>
      </c>
      <c r="H40" s="14">
        <f>'Kinderbegeleider D1-D2-D3'!H40</f>
        <v>42966.6</v>
      </c>
      <c r="I40" s="14">
        <f>'Kinderbegeleider D1-D2-D3'!I40</f>
        <v>42966.6</v>
      </c>
      <c r="K40" s="22">
        <v>38</v>
      </c>
      <c r="L40" s="14">
        <f t="shared" si="0"/>
        <v>0</v>
      </c>
      <c r="M40" s="14">
        <f t="shared" si="1"/>
        <v>0</v>
      </c>
    </row>
    <row r="41" spans="1:13" x14ac:dyDescent="0.25">
      <c r="A41" s="22">
        <v>39</v>
      </c>
      <c r="B41" s="20">
        <f>'Barema''s aan 100%'!D42*'Kinderbegeleider C1-C2'!$P$6</f>
        <v>42966.6</v>
      </c>
      <c r="C41" s="20">
        <f t="shared" si="2"/>
        <v>42966.6</v>
      </c>
      <c r="D41" s="20">
        <f t="shared" si="3"/>
        <v>42966.6</v>
      </c>
      <c r="F41" s="22">
        <v>39</v>
      </c>
      <c r="G41" s="20">
        <f>'Kinderbegeleider D1-D2-D3'!G41</f>
        <v>42966.6</v>
      </c>
      <c r="H41" s="14">
        <f>'Kinderbegeleider D1-D2-D3'!H41</f>
        <v>42966.6</v>
      </c>
      <c r="I41" s="14">
        <f>'Kinderbegeleider D1-D2-D3'!I41</f>
        <v>42966.6</v>
      </c>
      <c r="K41" s="22">
        <v>39</v>
      </c>
      <c r="L41" s="14">
        <f t="shared" si="0"/>
        <v>0</v>
      </c>
      <c r="M41" s="14">
        <f t="shared" si="1"/>
        <v>0</v>
      </c>
    </row>
    <row r="42" spans="1:13" x14ac:dyDescent="0.25">
      <c r="A42" s="22">
        <v>40</v>
      </c>
      <c r="B42" s="20">
        <f>'Barema''s aan 100%'!D43*'Kinderbegeleider C1-C2'!$P$6</f>
        <v>42966.6</v>
      </c>
      <c r="C42" s="20">
        <f t="shared" si="2"/>
        <v>42966.6</v>
      </c>
      <c r="D42" s="20">
        <f t="shared" si="3"/>
        <v>42966.6</v>
      </c>
      <c r="F42" s="22">
        <v>40</v>
      </c>
      <c r="G42" s="20">
        <f>'Kinderbegeleider D1-D2-D3'!G42</f>
        <v>42966.6</v>
      </c>
      <c r="H42" s="14">
        <f>'Kinderbegeleider D1-D2-D3'!H42</f>
        <v>42966.6</v>
      </c>
      <c r="I42" s="14">
        <f>'Kinderbegeleider D1-D2-D3'!I42</f>
        <v>42966.6</v>
      </c>
      <c r="K42" s="22">
        <v>40</v>
      </c>
      <c r="L42" s="14">
        <f t="shared" si="0"/>
        <v>0</v>
      </c>
      <c r="M42" s="14">
        <f t="shared" si="1"/>
        <v>0</v>
      </c>
    </row>
    <row r="43" spans="1:13" x14ac:dyDescent="0.25">
      <c r="A43" s="22">
        <v>41</v>
      </c>
      <c r="B43" s="20">
        <f>'Barema''s aan 100%'!D44*'Kinderbegeleider C1-C2'!$P$6</f>
        <v>42966.6</v>
      </c>
      <c r="C43" s="20">
        <f t="shared" si="2"/>
        <v>42966.6</v>
      </c>
      <c r="D43" s="20">
        <f t="shared" si="3"/>
        <v>42966.6</v>
      </c>
      <c r="F43" s="22">
        <v>41</v>
      </c>
      <c r="G43" s="20">
        <f>'Kinderbegeleider D1-D2-D3'!G43</f>
        <v>42966.6</v>
      </c>
      <c r="H43" s="14">
        <f>'Kinderbegeleider D1-D2-D3'!H43</f>
        <v>42966.6</v>
      </c>
      <c r="I43" s="14">
        <f>'Kinderbegeleider D1-D2-D3'!I43</f>
        <v>42966.6</v>
      </c>
      <c r="K43" s="22">
        <v>41</v>
      </c>
      <c r="L43" s="14">
        <f t="shared" si="0"/>
        <v>0</v>
      </c>
      <c r="M43" s="14">
        <f t="shared" si="1"/>
        <v>0</v>
      </c>
    </row>
    <row r="44" spans="1:13" x14ac:dyDescent="0.25">
      <c r="A44" s="22">
        <v>42</v>
      </c>
      <c r="B44" s="20">
        <f>'Barema''s aan 100%'!D45*'Kinderbegeleider C1-C2'!$P$6</f>
        <v>42966.6</v>
      </c>
      <c r="C44" s="20">
        <f t="shared" si="2"/>
        <v>42966.6</v>
      </c>
      <c r="D44" s="20">
        <f t="shared" si="3"/>
        <v>42966.6</v>
      </c>
      <c r="F44" s="22">
        <v>42</v>
      </c>
      <c r="G44" s="20">
        <f>'Kinderbegeleider D1-D2-D3'!G44</f>
        <v>42966.6</v>
      </c>
      <c r="H44" s="14">
        <f>'Kinderbegeleider D1-D2-D3'!H44</f>
        <v>42966.6</v>
      </c>
      <c r="I44" s="14">
        <f>'Kinderbegeleider D1-D2-D3'!I44</f>
        <v>42966.6</v>
      </c>
      <c r="K44" s="22">
        <v>42</v>
      </c>
      <c r="L44" s="14">
        <f t="shared" si="0"/>
        <v>0</v>
      </c>
      <c r="M44" s="14">
        <f t="shared" si="1"/>
        <v>0</v>
      </c>
    </row>
    <row r="45" spans="1:13" x14ac:dyDescent="0.25">
      <c r="A45" s="22">
        <v>43</v>
      </c>
      <c r="B45" s="20">
        <f>'Barema''s aan 100%'!D46*'Kinderbegeleider C1-C2'!$P$6</f>
        <v>42966.6</v>
      </c>
      <c r="C45" s="20">
        <f t="shared" si="2"/>
        <v>42966.6</v>
      </c>
      <c r="D45" s="20">
        <f t="shared" si="3"/>
        <v>42966.6</v>
      </c>
      <c r="F45" s="22">
        <v>43</v>
      </c>
      <c r="G45" s="20">
        <f>'Kinderbegeleider D1-D2-D3'!G45</f>
        <v>42966.6</v>
      </c>
      <c r="H45" s="14">
        <f>'Kinderbegeleider D1-D2-D3'!H45</f>
        <v>42966.6</v>
      </c>
      <c r="I45" s="14">
        <f>'Kinderbegeleider D1-D2-D3'!I45</f>
        <v>42966.6</v>
      </c>
      <c r="K45" s="22">
        <v>43</v>
      </c>
      <c r="L45" s="14">
        <f t="shared" si="0"/>
        <v>0</v>
      </c>
      <c r="M45" s="14">
        <f t="shared" si="1"/>
        <v>0</v>
      </c>
    </row>
    <row r="46" spans="1:13" x14ac:dyDescent="0.25">
      <c r="A46" s="22">
        <v>44</v>
      </c>
      <c r="B46" s="20">
        <f>'Barema''s aan 100%'!D47*'Kinderbegeleider C1-C2'!$P$6</f>
        <v>42966.6</v>
      </c>
      <c r="C46" s="20">
        <f t="shared" si="2"/>
        <v>42966.6</v>
      </c>
      <c r="D46" s="20">
        <f t="shared" si="3"/>
        <v>42966.6</v>
      </c>
      <c r="F46" s="22">
        <v>44</v>
      </c>
      <c r="G46" s="20">
        <f>'Kinderbegeleider D1-D2-D3'!G46</f>
        <v>42966.6</v>
      </c>
      <c r="H46" s="14">
        <f>'Kinderbegeleider D1-D2-D3'!H46</f>
        <v>42966.6</v>
      </c>
      <c r="I46" s="14">
        <f>'Kinderbegeleider D1-D2-D3'!I46</f>
        <v>42966.6</v>
      </c>
      <c r="K46" s="22">
        <v>44</v>
      </c>
      <c r="L46" s="14">
        <f t="shared" si="0"/>
        <v>0</v>
      </c>
      <c r="M46" s="14">
        <f t="shared" si="1"/>
        <v>0</v>
      </c>
    </row>
    <row r="47" spans="1:13" x14ac:dyDescent="0.25">
      <c r="A47" s="22">
        <v>45</v>
      </c>
      <c r="B47" s="20">
        <f>'Barema''s aan 100%'!D48*'Kinderbegeleider C1-C2'!$P$6</f>
        <v>42966.6</v>
      </c>
      <c r="C47" s="20">
        <f t="shared" si="2"/>
        <v>42966.6</v>
      </c>
      <c r="D47" s="20">
        <f t="shared" si="3"/>
        <v>42966.6</v>
      </c>
      <c r="F47" s="22">
        <v>45</v>
      </c>
      <c r="G47" s="20">
        <f>'Kinderbegeleider D1-D2-D3'!G47</f>
        <v>42966.6</v>
      </c>
      <c r="H47" s="14">
        <f>'Kinderbegeleider D1-D2-D3'!H47</f>
        <v>42966.6</v>
      </c>
      <c r="I47" s="14">
        <f>'Kinderbegeleider D1-D2-D3'!I47</f>
        <v>42966.6</v>
      </c>
      <c r="K47" s="22">
        <v>45</v>
      </c>
      <c r="L47" s="14">
        <f t="shared" si="0"/>
        <v>0</v>
      </c>
      <c r="M47" s="14">
        <f t="shared" si="1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157A9-4C17-4C61-A2B4-395DC34E5AC8}">
  <dimension ref="A1:Q47"/>
  <sheetViews>
    <sheetView topLeftCell="H1" workbookViewId="0">
      <selection activeCell="P6" sqref="P6"/>
    </sheetView>
  </sheetViews>
  <sheetFormatPr defaultColWidth="8.88671875" defaultRowHeight="13.8" x14ac:dyDescent="0.25"/>
  <cols>
    <col min="1" max="1" width="13.5546875" style="23" customWidth="1"/>
    <col min="2" max="2" width="26.33203125" style="1" customWidth="1"/>
    <col min="3" max="4" width="25.33203125" style="1" customWidth="1"/>
    <col min="5" max="5" width="8.88671875" style="1"/>
    <col min="6" max="6" width="13.5546875" style="23" customWidth="1"/>
    <col min="7" max="9" width="24.6640625" style="1" customWidth="1"/>
    <col min="10" max="10" width="8.88671875" style="1"/>
    <col min="11" max="11" width="13.5546875" style="23" customWidth="1"/>
    <col min="12" max="13" width="31.88671875" style="1" customWidth="1"/>
    <col min="14" max="14" width="8.88671875" style="1"/>
    <col min="15" max="17" width="27.33203125" style="1" customWidth="1"/>
    <col min="18" max="16384" width="8.88671875" style="1"/>
  </cols>
  <sheetData>
    <row r="1" spans="1:17" ht="69" x14ac:dyDescent="0.25">
      <c r="A1" s="22" t="s">
        <v>14</v>
      </c>
      <c r="B1" s="18" t="s">
        <v>37</v>
      </c>
      <c r="C1" s="18" t="s">
        <v>38</v>
      </c>
      <c r="D1" s="18" t="s">
        <v>39</v>
      </c>
      <c r="F1" s="22" t="s">
        <v>14</v>
      </c>
      <c r="G1" s="18" t="s">
        <v>24</v>
      </c>
      <c r="H1" s="18" t="s">
        <v>25</v>
      </c>
      <c r="I1" s="18" t="s">
        <v>26</v>
      </c>
      <c r="K1" s="22" t="s">
        <v>14</v>
      </c>
      <c r="L1" s="18" t="s">
        <v>27</v>
      </c>
      <c r="M1" s="18" t="s">
        <v>28</v>
      </c>
    </row>
    <row r="2" spans="1:17" x14ac:dyDescent="0.25">
      <c r="A2" s="22">
        <v>0</v>
      </c>
      <c r="B2" s="14">
        <f>'Barema''s aan 100%'!E3*'Kinderbegeleider C1-C2-C3'!$P$6</f>
        <v>25534.975000000002</v>
      </c>
      <c r="C2" s="4">
        <f>B2+('Barema''s aan 100%'!$I$4*'Kinderbegeleider C1-C2-C3'!$P$6)</f>
        <v>26891.607705000002</v>
      </c>
      <c r="D2" s="4">
        <f>B2+('Barema''s aan 100%'!$J$4*'Kinderbegeleider C1-C2-C3'!$P$6)</f>
        <v>26213.300775000003</v>
      </c>
      <c r="F2" s="22">
        <v>0</v>
      </c>
      <c r="G2" s="20">
        <f>'Kinderbegeleider D1-D2-D3'!G2</f>
        <v>30210.023755000002</v>
      </c>
      <c r="H2" s="4">
        <f>'Kinderbegeleider D1-D2-D3'!H2</f>
        <v>31566.656460000002</v>
      </c>
      <c r="I2" s="4">
        <f>'Kinderbegeleider D1-D2-D3'!I2</f>
        <v>30888.349530000003</v>
      </c>
      <c r="K2" s="22">
        <v>0</v>
      </c>
      <c r="L2" s="14">
        <f>H2-C2</f>
        <v>4675.0487549999998</v>
      </c>
      <c r="M2" s="14">
        <f>I2-D2</f>
        <v>4675.0487549999998</v>
      </c>
    </row>
    <row r="3" spans="1:17" ht="22.95" customHeight="1" x14ac:dyDescent="0.25">
      <c r="A3" s="22">
        <v>1</v>
      </c>
      <c r="B3" s="14">
        <f>'Barema''s aan 100%'!E4*'Kinderbegeleider C1-C2-C3'!$P$6</f>
        <v>26665.674999999999</v>
      </c>
      <c r="C3" s="4">
        <f>B3+('Barema''s aan 100%'!$I$4*'Kinderbegeleider C1-C2-C3'!$P$6)</f>
        <v>28022.307704999999</v>
      </c>
      <c r="D3" s="4">
        <f>B3+('Barema''s aan 100%'!$J$4*'Kinderbegeleider C1-C2-C3'!$P$6)</f>
        <v>27344.000775</v>
      </c>
      <c r="F3" s="22">
        <v>1</v>
      </c>
      <c r="G3" s="20">
        <f>'Kinderbegeleider D1-D2-D3'!G3</f>
        <v>30844.32761</v>
      </c>
      <c r="H3" s="4">
        <f>'Kinderbegeleider D1-D2-D3'!H3</f>
        <v>32200.960315</v>
      </c>
      <c r="I3" s="4">
        <f>'Kinderbegeleider D1-D2-D3'!I3</f>
        <v>31522.653385000001</v>
      </c>
      <c r="K3" s="22">
        <v>1</v>
      </c>
      <c r="L3" s="14">
        <f t="shared" ref="L3:L47" si="0">H3-C3</f>
        <v>4178.652610000001</v>
      </c>
      <c r="M3" s="14">
        <f t="shared" ref="M3:M47" si="1">I3-D3</f>
        <v>4178.652610000001</v>
      </c>
      <c r="O3" s="18" t="s">
        <v>17</v>
      </c>
      <c r="P3" s="18"/>
      <c r="Q3" s="18"/>
    </row>
    <row r="4" spans="1:17" ht="16.2" customHeight="1" x14ac:dyDescent="0.25">
      <c r="A4" s="22">
        <v>2</v>
      </c>
      <c r="B4" s="14">
        <f>'Barema''s aan 100%'!E5*'Kinderbegeleider C1-C2-C3'!$P$6</f>
        <v>26665.674999999999</v>
      </c>
      <c r="C4" s="4">
        <f>B4+('Barema''s aan 100%'!$I$4*'Kinderbegeleider C1-C2-C3'!$P$6)</f>
        <v>28022.307704999999</v>
      </c>
      <c r="D4" s="4">
        <f>B4+('Barema''s aan 100%'!$J$4*'Kinderbegeleider C1-C2-C3'!$P$6)</f>
        <v>27344.000775</v>
      </c>
      <c r="F4" s="22">
        <v>2</v>
      </c>
      <c r="G4" s="20">
        <f>'Kinderbegeleider D1-D2-D3'!G4</f>
        <v>31443.617455</v>
      </c>
      <c r="H4" s="3">
        <f>'Kinderbegeleider D1-D2-D3'!H4</f>
        <v>32121.943230000001</v>
      </c>
      <c r="I4" s="3">
        <f>'Kinderbegeleider D1-D2-D3'!I4</f>
        <v>31782.789765000001</v>
      </c>
      <c r="K4" s="22">
        <v>2</v>
      </c>
      <c r="L4" s="14">
        <f t="shared" si="0"/>
        <v>4099.6355250000015</v>
      </c>
      <c r="M4" s="14">
        <f t="shared" si="1"/>
        <v>4438.7889900000009</v>
      </c>
      <c r="O4" s="18" t="s">
        <v>18</v>
      </c>
      <c r="P4" s="18"/>
      <c r="Q4" s="18"/>
    </row>
    <row r="5" spans="1:17" x14ac:dyDescent="0.25">
      <c r="A5" s="22">
        <v>3</v>
      </c>
      <c r="B5" s="14">
        <f>'Barema''s aan 100%'!E6*'Kinderbegeleider C1-C2-C3'!$P$6</f>
        <v>27796.375</v>
      </c>
      <c r="C5" s="4">
        <f>B5+('Barema''s aan 100%'!$I$4*'Kinderbegeleider C1-C2-C3'!$P$6)</f>
        <v>29153.007705</v>
      </c>
      <c r="D5" s="4">
        <f>B5+('Barema''s aan 100%'!$J$4*'Kinderbegeleider C1-C2-C3'!$P$6)</f>
        <v>28474.700775000001</v>
      </c>
      <c r="F5" s="22">
        <v>3</v>
      </c>
      <c r="G5" s="20">
        <f>'Kinderbegeleider D1-D2-D3'!G5</f>
        <v>32008.647090000002</v>
      </c>
      <c r="H5" s="3">
        <f>'Kinderbegeleider D1-D2-D3'!H5</f>
        <v>32686.972865000003</v>
      </c>
      <c r="I5" s="3">
        <f>'Kinderbegeleider D1-D2-D3'!I5</f>
        <v>32347.819400000004</v>
      </c>
      <c r="K5" s="22">
        <v>3</v>
      </c>
      <c r="L5" s="14">
        <f t="shared" si="0"/>
        <v>3533.9651600000034</v>
      </c>
      <c r="M5" s="14">
        <f t="shared" si="1"/>
        <v>3873.1186250000028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14">
        <f>'Barema''s aan 100%'!E7*'Kinderbegeleider C1-C2-C3'!$P$6</f>
        <v>29021.3</v>
      </c>
      <c r="C6" s="4">
        <f>B6+('Barema''s aan 100%'!$I$4*'Kinderbegeleider C1-C2-C3'!$P$6)</f>
        <v>30377.932704999999</v>
      </c>
      <c r="D6" s="4">
        <f>B6+('Barema''s aan 100%'!$J$4*'Kinderbegeleider C1-C2-C3'!$P$6)</f>
        <v>29699.625775</v>
      </c>
      <c r="F6" s="22">
        <v>4</v>
      </c>
      <c r="G6" s="20">
        <f>'Kinderbegeleider D1-D2-D3'!G6</f>
        <v>32540.697974999999</v>
      </c>
      <c r="H6" s="3">
        <f>'Kinderbegeleider D1-D2-D3'!H6</f>
        <v>33219.02375</v>
      </c>
      <c r="I6" s="3">
        <f>'Kinderbegeleider D1-D2-D3'!I6</f>
        <v>32879.870284999997</v>
      </c>
      <c r="K6" s="22">
        <v>4</v>
      </c>
      <c r="L6" s="14">
        <f t="shared" si="0"/>
        <v>2841.091045000001</v>
      </c>
      <c r="M6" s="14">
        <f t="shared" si="1"/>
        <v>3180.2445099999968</v>
      </c>
      <c r="O6" s="1" t="s">
        <v>52</v>
      </c>
      <c r="P6" s="25">
        <v>1.8845000000000001</v>
      </c>
    </row>
    <row r="7" spans="1:17" x14ac:dyDescent="0.25">
      <c r="A7" s="22">
        <v>5</v>
      </c>
      <c r="B7" s="14">
        <f>'Barema''s aan 100%'!E8*'Kinderbegeleider C1-C2-C3'!$P$6</f>
        <v>30152</v>
      </c>
      <c r="C7" s="4">
        <f>B7+('Barema''s aan 100%'!$I$4*'Kinderbegeleider C1-C2-C3'!$P$6)</f>
        <v>31508.632705</v>
      </c>
      <c r="D7" s="4">
        <f>B7+('Barema''s aan 100%'!$J$4*'Kinderbegeleider C1-C2-C3'!$P$6)</f>
        <v>30830.325775000001</v>
      </c>
      <c r="F7" s="22">
        <v>5</v>
      </c>
      <c r="G7" s="20">
        <f>'Kinderbegeleider D1-D2-D3'!G7</f>
        <v>33040.78774</v>
      </c>
      <c r="H7" s="3">
        <f>'Kinderbegeleider D1-D2-D3'!H7</f>
        <v>33719.113514999997</v>
      </c>
      <c r="I7" s="3">
        <f>'Kinderbegeleider D1-D2-D3'!I7</f>
        <v>33379.960050000002</v>
      </c>
      <c r="K7" s="22">
        <v>5</v>
      </c>
      <c r="L7" s="14">
        <f t="shared" si="0"/>
        <v>2210.4808099999973</v>
      </c>
      <c r="M7" s="14">
        <f t="shared" si="1"/>
        <v>2549.6342750000003</v>
      </c>
    </row>
    <row r="8" spans="1:17" x14ac:dyDescent="0.25">
      <c r="A8" s="22">
        <v>6</v>
      </c>
      <c r="B8" s="14">
        <f>'Barema''s aan 100%'!E9*'Kinderbegeleider C1-C2-C3'!$P$6</f>
        <v>30152</v>
      </c>
      <c r="C8" s="4">
        <f>B8+('Barema''s aan 100%'!$I$4*'Kinderbegeleider C1-C2-C3'!$P$6)</f>
        <v>31508.632705</v>
      </c>
      <c r="D8" s="4">
        <f>B8+('Barema''s aan 100%'!$J$4*'Kinderbegeleider C1-C2-C3'!$P$6)</f>
        <v>30830.325775000001</v>
      </c>
      <c r="F8" s="22">
        <v>6</v>
      </c>
      <c r="G8" s="20">
        <f>'Kinderbegeleider D1-D2-D3'!G8</f>
        <v>33510.687815000005</v>
      </c>
      <c r="H8" s="3">
        <f>'Kinderbegeleider D1-D2-D3'!H8</f>
        <v>34189.013590000002</v>
      </c>
      <c r="I8" s="3">
        <f>'Kinderbegeleider D1-D2-D3'!I8</f>
        <v>33849.860125000007</v>
      </c>
      <c r="K8" s="22">
        <v>6</v>
      </c>
      <c r="L8" s="14">
        <f t="shared" si="0"/>
        <v>2680.3808850000023</v>
      </c>
      <c r="M8" s="14">
        <f t="shared" si="1"/>
        <v>3019.5343500000054</v>
      </c>
    </row>
    <row r="9" spans="1:17" x14ac:dyDescent="0.25">
      <c r="A9" s="22">
        <v>7</v>
      </c>
      <c r="B9" s="14">
        <f>'Barema''s aan 100%'!E10*'Kinderbegeleider C1-C2-C3'!$P$6</f>
        <v>31282.7</v>
      </c>
      <c r="C9" s="3">
        <f>B9+('Barema''s aan 100%'!I10*'Kinderbegeleider C1-C2-C3'!$P$6)</f>
        <v>31961.025775000002</v>
      </c>
      <c r="D9" s="3">
        <f>B9+('Barema''s aan 100%'!$J$10*'Kinderbegeleider C1-C2-C3'!$P$6)</f>
        <v>31621.872310000002</v>
      </c>
      <c r="F9" s="22">
        <v>7</v>
      </c>
      <c r="G9" s="20">
        <f>'Kinderbegeleider D1-D2-D3'!G9</f>
        <v>33951.566590000002</v>
      </c>
      <c r="H9" s="3">
        <f>'Kinderbegeleider D1-D2-D3'!H9</f>
        <v>34629.892365</v>
      </c>
      <c r="I9" s="3">
        <f>'Kinderbegeleider D1-D2-D3'!I9</f>
        <v>34290.738900000004</v>
      </c>
      <c r="K9" s="22">
        <v>7</v>
      </c>
      <c r="L9" s="14">
        <f t="shared" si="0"/>
        <v>2668.8665899999978</v>
      </c>
      <c r="M9" s="14">
        <f t="shared" si="1"/>
        <v>2668.8665900000015</v>
      </c>
    </row>
    <row r="10" spans="1:17" x14ac:dyDescent="0.25">
      <c r="A10" s="22">
        <v>8</v>
      </c>
      <c r="B10" s="14">
        <f>'Barema''s aan 100%'!E11*'Kinderbegeleider C1-C2-C3'!$P$6</f>
        <v>31282.7</v>
      </c>
      <c r="C10" s="3">
        <f>B10+('Barema''s aan 100%'!I11*'Kinderbegeleider C1-C2-C3'!$P$6)</f>
        <v>32561.0049229875</v>
      </c>
      <c r="D10" s="3">
        <f>B10+('Barema''s aan 100%'!$J$10*'Kinderbegeleider C1-C2-C3'!$P$6)</f>
        <v>31621.872310000002</v>
      </c>
      <c r="F10" s="22">
        <v>8</v>
      </c>
      <c r="G10" s="20">
        <f>'Kinderbegeleider D1-D2-D3'!G10</f>
        <v>34364.667835</v>
      </c>
      <c r="H10" s="3">
        <f>'Kinderbegeleider D1-D2-D3'!H10</f>
        <v>35042.993609999998</v>
      </c>
      <c r="I10" s="3">
        <f>'Kinderbegeleider D1-D2-D3'!I10</f>
        <v>34703.840145000002</v>
      </c>
      <c r="K10" s="22">
        <v>8</v>
      </c>
      <c r="L10" s="14">
        <f t="shared" si="0"/>
        <v>2481.9886870124974</v>
      </c>
      <c r="M10" s="14">
        <f t="shared" si="1"/>
        <v>3081.9678349999995</v>
      </c>
    </row>
    <row r="11" spans="1:17" x14ac:dyDescent="0.25">
      <c r="A11" s="22">
        <v>9</v>
      </c>
      <c r="B11" s="14">
        <f>'Barema''s aan 100%'!E12*'Kinderbegeleider C1-C2-C3'!$P$6</f>
        <v>32413.4</v>
      </c>
      <c r="C11" s="3">
        <f>B11+('Barema''s aan 100%'!I12*'Kinderbegeleider C1-C2-C3'!$P$6)</f>
        <v>32519.925410248961</v>
      </c>
      <c r="D11" s="3">
        <f>B11+('Barema''s aan 100%'!$J$10*'Kinderbegeleider C1-C2-C3'!$P$6)</f>
        <v>32752.572310000003</v>
      </c>
      <c r="F11" s="22">
        <v>9</v>
      </c>
      <c r="G11" s="20">
        <f>'Kinderbegeleider D1-D2-D3'!G11</f>
        <v>34751.423770000001</v>
      </c>
      <c r="H11" s="3">
        <f>'Kinderbegeleider D1-D2-D3'!H11</f>
        <v>35429.749544999999</v>
      </c>
      <c r="I11" s="3">
        <f>'Kinderbegeleider D1-D2-D3'!I11</f>
        <v>35090.596080000003</v>
      </c>
      <c r="K11" s="22">
        <v>9</v>
      </c>
      <c r="L11" s="14">
        <f t="shared" si="0"/>
        <v>2909.8241347510375</v>
      </c>
      <c r="M11" s="14">
        <f t="shared" si="1"/>
        <v>2338.0237699999998</v>
      </c>
    </row>
    <row r="12" spans="1:17" x14ac:dyDescent="0.25">
      <c r="A12" s="22">
        <v>10</v>
      </c>
      <c r="B12" s="14">
        <f>'Barema''s aan 100%'!E13*'Kinderbegeleider C1-C2-C3'!$P$6</f>
        <v>32413.4</v>
      </c>
      <c r="C12" s="3">
        <f>B12+('Barema''s aan 100%'!I13*'Kinderbegeleider C1-C2-C3'!$P$6)</f>
        <v>32413.4</v>
      </c>
      <c r="D12" s="3">
        <f>B12+('Barema''s aan 100%'!$J$10*'Kinderbegeleider C1-C2-C3'!$P$6)</f>
        <v>32752.572310000003</v>
      </c>
      <c r="F12" s="22">
        <v>10</v>
      </c>
      <c r="G12" s="20">
        <f>'Kinderbegeleider D1-D2-D3'!G12</f>
        <v>35113.341995000002</v>
      </c>
      <c r="H12" s="3">
        <f>'Kinderbegeleider D1-D2-D3'!H12</f>
        <v>35791.66777</v>
      </c>
      <c r="I12" s="3">
        <f>'Kinderbegeleider D1-D2-D3'!I12</f>
        <v>35452.514305000004</v>
      </c>
      <c r="K12" s="22">
        <v>10</v>
      </c>
      <c r="L12" s="14">
        <f t="shared" si="0"/>
        <v>3378.2677699999986</v>
      </c>
      <c r="M12" s="14">
        <f t="shared" si="1"/>
        <v>2699.941995000001</v>
      </c>
    </row>
    <row r="13" spans="1:17" x14ac:dyDescent="0.25">
      <c r="A13" s="22">
        <v>11</v>
      </c>
      <c r="B13" s="14">
        <f>'Barema''s aan 100%'!E14*'Kinderbegeleider C1-C2-C3'!$P$6</f>
        <v>33544.1</v>
      </c>
      <c r="C13" s="3">
        <f>B13+('Barema''s aan 100%'!I14*'Kinderbegeleider C1-C2-C3'!$P$6)</f>
        <v>33544.1</v>
      </c>
      <c r="D13" s="3">
        <f>B13+('Barema''s aan 100%'!$J$10*'Kinderbegeleider C1-C2-C3'!$P$6)</f>
        <v>33883.27231</v>
      </c>
      <c r="F13" s="22">
        <v>11</v>
      </c>
      <c r="G13" s="14">
        <f>'Kinderbegeleider D1-D2-D3'!G13</f>
        <v>35451.440139999999</v>
      </c>
      <c r="H13" s="14">
        <f>'Kinderbegeleider D1-D2-D3'!H13</f>
        <v>35451.440139999999</v>
      </c>
      <c r="I13" s="14">
        <f>'Kinderbegeleider D1-D2-D3'!I13</f>
        <v>35451.440139999999</v>
      </c>
      <c r="K13" s="22">
        <v>11</v>
      </c>
      <c r="L13" s="14">
        <f t="shared" si="0"/>
        <v>1907.3401400000002</v>
      </c>
      <c r="M13" s="14">
        <f t="shared" si="1"/>
        <v>1568.1678299999985</v>
      </c>
    </row>
    <row r="14" spans="1:17" x14ac:dyDescent="0.25">
      <c r="A14" s="22">
        <v>12</v>
      </c>
      <c r="B14" s="14">
        <f>'Barema''s aan 100%'!E15*'Kinderbegeleider C1-C2-C3'!$P$6</f>
        <v>33544.1</v>
      </c>
      <c r="C14" s="3">
        <f>B14+('Barema''s aan 100%'!I15*'Kinderbegeleider C1-C2-C3'!$P$6)</f>
        <v>33544.1</v>
      </c>
      <c r="D14" s="3">
        <f>B14+('Barema''s aan 100%'!$J$10*'Kinderbegeleider C1-C2-C3'!$P$6)</f>
        <v>33883.27231</v>
      </c>
      <c r="F14" s="22">
        <v>12</v>
      </c>
      <c r="G14" s="14">
        <f>'Kinderbegeleider D1-D2-D3'!G14</f>
        <v>35767.244650000001</v>
      </c>
      <c r="H14" s="14">
        <f>'Kinderbegeleider D1-D2-D3'!H14</f>
        <v>35767.244650000001</v>
      </c>
      <c r="I14" s="14">
        <f>'Kinderbegeleider D1-D2-D3'!I14</f>
        <v>35767.244650000001</v>
      </c>
      <c r="K14" s="22">
        <v>12</v>
      </c>
      <c r="L14" s="14">
        <f t="shared" si="0"/>
        <v>2223.144650000002</v>
      </c>
      <c r="M14" s="14">
        <f t="shared" si="1"/>
        <v>1883.9723400000003</v>
      </c>
    </row>
    <row r="15" spans="1:17" x14ac:dyDescent="0.25">
      <c r="A15" s="22">
        <v>13</v>
      </c>
      <c r="B15" s="14">
        <f>'Barema''s aan 100%'!E16*'Kinderbegeleider C1-C2-C3'!$P$6</f>
        <v>34674.800000000003</v>
      </c>
      <c r="C15" s="3">
        <f>B15+('Barema''s aan 100%'!I16*'Kinderbegeleider C1-C2-C3'!$P$6)</f>
        <v>34674.800000000003</v>
      </c>
      <c r="D15" s="3">
        <f>B15+('Barema''s aan 100%'!$J$10*'Kinderbegeleider C1-C2-C3'!$P$6)</f>
        <v>35013.972310000005</v>
      </c>
      <c r="F15" s="22">
        <v>13</v>
      </c>
      <c r="G15" s="14">
        <f>'Kinderbegeleider D1-D2-D3'!G15</f>
        <v>36061.923914999999</v>
      </c>
      <c r="H15" s="14">
        <f>'Kinderbegeleider D1-D2-D3'!H15</f>
        <v>36061.923914999999</v>
      </c>
      <c r="I15" s="14">
        <f>'Kinderbegeleider D1-D2-D3'!I15</f>
        <v>36061.923914999999</v>
      </c>
      <c r="K15" s="22">
        <v>13</v>
      </c>
      <c r="L15" s="14">
        <f t="shared" si="0"/>
        <v>1387.1239149999965</v>
      </c>
      <c r="M15" s="14">
        <f t="shared" si="1"/>
        <v>1047.9516049999947</v>
      </c>
    </row>
    <row r="16" spans="1:17" x14ac:dyDescent="0.25">
      <c r="A16" s="22">
        <v>14</v>
      </c>
      <c r="B16" s="14">
        <f>'Barema''s aan 100%'!E17*'Kinderbegeleider C1-C2-C3'!$P$6</f>
        <v>34674.800000000003</v>
      </c>
      <c r="C16" s="3">
        <f>B16+('Barema''s aan 100%'!I17*'Kinderbegeleider C1-C2-C3'!$P$6)</f>
        <v>34674.800000000003</v>
      </c>
      <c r="D16" s="3">
        <f>B16+('Barema''s aan 100%'!$J$10*'Kinderbegeleider C1-C2-C3'!$P$6)</f>
        <v>35013.972310000005</v>
      </c>
      <c r="F16" s="22">
        <v>14</v>
      </c>
      <c r="G16" s="14">
        <f>'Kinderbegeleider D1-D2-D3'!G16</f>
        <v>36336.740550000002</v>
      </c>
      <c r="H16" s="14">
        <f>'Kinderbegeleider D1-D2-D3'!H16</f>
        <v>36336.740550000002</v>
      </c>
      <c r="I16" s="14">
        <f>'Kinderbegeleider D1-D2-D3'!I16</f>
        <v>36336.740550000002</v>
      </c>
      <c r="K16" s="22">
        <v>14</v>
      </c>
      <c r="L16" s="14">
        <f t="shared" si="0"/>
        <v>1661.9405499999993</v>
      </c>
      <c r="M16" s="14">
        <f t="shared" si="1"/>
        <v>1322.7682399999976</v>
      </c>
    </row>
    <row r="17" spans="1:13" x14ac:dyDescent="0.25">
      <c r="A17" s="22">
        <v>15</v>
      </c>
      <c r="B17" s="14">
        <f>'Barema''s aan 100%'!E18*'Kinderbegeleider C1-C2-C3'!$P$6</f>
        <v>35805.5</v>
      </c>
      <c r="C17" s="14">
        <f>B17</f>
        <v>35805.5</v>
      </c>
      <c r="D17" s="14">
        <f>C17</f>
        <v>35805.5</v>
      </c>
      <c r="F17" s="22">
        <v>15</v>
      </c>
      <c r="G17" s="14">
        <f>'Kinderbegeleider D1-D2-D3'!G17</f>
        <v>36592.957170000001</v>
      </c>
      <c r="H17" s="14">
        <f>'Kinderbegeleider D1-D2-D3'!H17</f>
        <v>36592.957170000001</v>
      </c>
      <c r="I17" s="14">
        <f>'Kinderbegeleider D1-D2-D3'!I17</f>
        <v>36592.957170000001</v>
      </c>
      <c r="K17" s="22">
        <v>15</v>
      </c>
      <c r="L17" s="14">
        <f t="shared" si="0"/>
        <v>787.4571700000015</v>
      </c>
      <c r="M17" s="14">
        <f t="shared" si="1"/>
        <v>787.4571700000015</v>
      </c>
    </row>
    <row r="18" spans="1:13" x14ac:dyDescent="0.25">
      <c r="A18" s="22">
        <v>16</v>
      </c>
      <c r="B18" s="14">
        <f>'Barema''s aan 100%'!E19*'Kinderbegeleider C1-C2-C3'!$P$6</f>
        <v>35805.5</v>
      </c>
      <c r="C18" s="14">
        <f t="shared" ref="C18:D47" si="2">B18</f>
        <v>35805.5</v>
      </c>
      <c r="D18" s="14">
        <f t="shared" si="2"/>
        <v>35805.5</v>
      </c>
      <c r="F18" s="22">
        <v>16</v>
      </c>
      <c r="G18" s="14">
        <f>'Kinderbegeleider D1-D2-D3'!G18</f>
        <v>36786.137264999998</v>
      </c>
      <c r="H18" s="14">
        <f>'Kinderbegeleider D1-D2-D3'!H18</f>
        <v>36786.137264999998</v>
      </c>
      <c r="I18" s="14">
        <f>'Kinderbegeleider D1-D2-D3'!I18</f>
        <v>36786.137264999998</v>
      </c>
      <c r="K18" s="22">
        <v>16</v>
      </c>
      <c r="L18" s="14">
        <f t="shared" si="0"/>
        <v>980.63726499999757</v>
      </c>
      <c r="M18" s="14">
        <f t="shared" si="1"/>
        <v>980.63726499999757</v>
      </c>
    </row>
    <row r="19" spans="1:13" x14ac:dyDescent="0.25">
      <c r="A19" s="22">
        <v>17</v>
      </c>
      <c r="B19" s="14">
        <f>'Barema''s aan 100%'!E20*'Kinderbegeleider C1-C2-C3'!$P$6</f>
        <v>36936.200000000004</v>
      </c>
      <c r="C19" s="14">
        <f t="shared" si="2"/>
        <v>36936.200000000004</v>
      </c>
      <c r="D19" s="14">
        <f t="shared" si="2"/>
        <v>36936.200000000004</v>
      </c>
      <c r="F19" s="22">
        <v>17</v>
      </c>
      <c r="G19" s="14">
        <f>'Kinderbegeleider D1-D2-D3'!G19</f>
        <v>36965.824340000006</v>
      </c>
      <c r="H19" s="14">
        <f>'Kinderbegeleider D1-D2-D3'!H19</f>
        <v>36965.824340000006</v>
      </c>
      <c r="I19" s="14">
        <f>'Kinderbegeleider D1-D2-D3'!I19</f>
        <v>36965.824340000006</v>
      </c>
      <c r="K19" s="22">
        <v>17</v>
      </c>
      <c r="L19" s="14">
        <f t="shared" si="0"/>
        <v>29.624340000002121</v>
      </c>
      <c r="M19" s="14">
        <f t="shared" si="1"/>
        <v>29.624340000002121</v>
      </c>
    </row>
    <row r="20" spans="1:13" x14ac:dyDescent="0.25">
      <c r="A20" s="22">
        <v>18</v>
      </c>
      <c r="B20" s="14">
        <f>'Barema''s aan 100%'!E21*'Kinderbegeleider C1-C2-C3'!$P$6</f>
        <v>40516.75</v>
      </c>
      <c r="C20" s="14">
        <f t="shared" si="2"/>
        <v>40516.75</v>
      </c>
      <c r="D20" s="14">
        <f t="shared" si="2"/>
        <v>40516.75</v>
      </c>
      <c r="F20" s="22">
        <v>18</v>
      </c>
      <c r="G20" s="14">
        <f>'Kinderbegeleider D1-D2-D3'!G20</f>
        <v>37132.772195000005</v>
      </c>
      <c r="H20" s="14">
        <f>'Kinderbegeleider D1-D2-D3'!H20</f>
        <v>37132.772195000005</v>
      </c>
      <c r="I20" s="14">
        <f>'Kinderbegeleider D1-D2-D3'!I20</f>
        <v>37132.772195000005</v>
      </c>
      <c r="K20" s="22">
        <v>18</v>
      </c>
      <c r="L20" s="14">
        <f t="shared" si="0"/>
        <v>-3383.977804999995</v>
      </c>
      <c r="M20" s="14">
        <f t="shared" si="1"/>
        <v>-3383.977804999995</v>
      </c>
    </row>
    <row r="21" spans="1:13" x14ac:dyDescent="0.25">
      <c r="A21" s="22">
        <v>19</v>
      </c>
      <c r="B21" s="14">
        <f>'Barema''s aan 100%'!E22*'Kinderbegeleider C1-C2-C3'!$P$6</f>
        <v>41647.450000000004</v>
      </c>
      <c r="C21" s="14">
        <f t="shared" si="2"/>
        <v>41647.450000000004</v>
      </c>
      <c r="D21" s="14">
        <f t="shared" si="2"/>
        <v>41647.450000000004</v>
      </c>
      <c r="F21" s="22">
        <v>19</v>
      </c>
      <c r="G21" s="14">
        <f>'Kinderbegeleider D1-D2-D3'!G21</f>
        <v>38066.9</v>
      </c>
      <c r="H21" s="14">
        <f>'Kinderbegeleider D1-D2-D3'!H21</f>
        <v>38066.9</v>
      </c>
      <c r="I21" s="14">
        <f>'Kinderbegeleider D1-D2-D3'!I21</f>
        <v>38066.9</v>
      </c>
      <c r="K21" s="22">
        <v>19</v>
      </c>
      <c r="L21" s="14">
        <f t="shared" si="0"/>
        <v>-3580.5500000000029</v>
      </c>
      <c r="M21" s="14">
        <f t="shared" si="1"/>
        <v>-3580.5500000000029</v>
      </c>
    </row>
    <row r="22" spans="1:13" x14ac:dyDescent="0.25">
      <c r="A22" s="22">
        <v>20</v>
      </c>
      <c r="B22" s="14">
        <f>'Barema''s aan 100%'!E23*'Kinderbegeleider C1-C2-C3'!$P$6</f>
        <v>41647.450000000004</v>
      </c>
      <c r="C22" s="14">
        <f t="shared" si="2"/>
        <v>41647.450000000004</v>
      </c>
      <c r="D22" s="14">
        <f t="shared" si="2"/>
        <v>41647.450000000004</v>
      </c>
      <c r="F22" s="22">
        <v>20</v>
      </c>
      <c r="G22" s="14">
        <f>'Kinderbegeleider D1-D2-D3'!G22</f>
        <v>38066.9</v>
      </c>
      <c r="H22" s="14">
        <f>'Kinderbegeleider D1-D2-D3'!H22</f>
        <v>38066.9</v>
      </c>
      <c r="I22" s="14">
        <f>'Kinderbegeleider D1-D2-D3'!I22</f>
        <v>38066.9</v>
      </c>
      <c r="K22" s="22">
        <v>20</v>
      </c>
      <c r="L22" s="14">
        <f t="shared" si="0"/>
        <v>-3580.5500000000029</v>
      </c>
      <c r="M22" s="14">
        <f t="shared" si="1"/>
        <v>-3580.5500000000029</v>
      </c>
    </row>
    <row r="23" spans="1:13" x14ac:dyDescent="0.25">
      <c r="A23" s="22">
        <v>21</v>
      </c>
      <c r="B23" s="14">
        <f>'Barema''s aan 100%'!E24*'Kinderbegeleider C1-C2-C3'!$P$6</f>
        <v>42872.375</v>
      </c>
      <c r="C23" s="14">
        <f t="shared" si="2"/>
        <v>42872.375</v>
      </c>
      <c r="D23" s="14">
        <f t="shared" si="2"/>
        <v>42872.375</v>
      </c>
      <c r="F23" s="22">
        <v>21</v>
      </c>
      <c r="G23" s="14">
        <f>'Kinderbegeleider D1-D2-D3'!G23</f>
        <v>39103.375</v>
      </c>
      <c r="H23" s="14">
        <f>'Kinderbegeleider D1-D2-D3'!H23</f>
        <v>39103.375</v>
      </c>
      <c r="I23" s="14">
        <f>'Kinderbegeleider D1-D2-D3'!I23</f>
        <v>39103.375</v>
      </c>
      <c r="K23" s="22">
        <v>21</v>
      </c>
      <c r="L23" s="14">
        <f t="shared" si="0"/>
        <v>-3769</v>
      </c>
      <c r="M23" s="14">
        <f t="shared" si="1"/>
        <v>-3769</v>
      </c>
    </row>
    <row r="24" spans="1:13" x14ac:dyDescent="0.25">
      <c r="A24" s="22">
        <v>22</v>
      </c>
      <c r="B24" s="14">
        <f>'Barema''s aan 100%'!E25*'Kinderbegeleider C1-C2-C3'!$P$6</f>
        <v>42872.375</v>
      </c>
      <c r="C24" s="14">
        <f t="shared" si="2"/>
        <v>42872.375</v>
      </c>
      <c r="D24" s="14">
        <f t="shared" si="2"/>
        <v>42872.375</v>
      </c>
      <c r="F24" s="22">
        <v>22</v>
      </c>
      <c r="G24" s="14">
        <f>'Kinderbegeleider D1-D2-D3'!G24</f>
        <v>39103.375</v>
      </c>
      <c r="H24" s="14">
        <f>'Kinderbegeleider D1-D2-D3'!H24</f>
        <v>39103.375</v>
      </c>
      <c r="I24" s="14">
        <f>'Kinderbegeleider D1-D2-D3'!I24</f>
        <v>39103.375</v>
      </c>
      <c r="K24" s="22">
        <v>22</v>
      </c>
      <c r="L24" s="14">
        <f t="shared" si="0"/>
        <v>-3769</v>
      </c>
      <c r="M24" s="14">
        <f t="shared" si="1"/>
        <v>-3769</v>
      </c>
    </row>
    <row r="25" spans="1:13" x14ac:dyDescent="0.25">
      <c r="A25" s="22">
        <v>23</v>
      </c>
      <c r="B25" s="14">
        <f>'Barema''s aan 100%'!E26*'Kinderbegeleider C1-C2-C3'!$P$6</f>
        <v>44003.075000000004</v>
      </c>
      <c r="C25" s="14">
        <f t="shared" si="2"/>
        <v>44003.075000000004</v>
      </c>
      <c r="D25" s="14">
        <f t="shared" si="2"/>
        <v>44003.075000000004</v>
      </c>
      <c r="F25" s="22">
        <v>23</v>
      </c>
      <c r="G25" s="14">
        <f>'Kinderbegeleider D1-D2-D3'!G25</f>
        <v>40234.075000000004</v>
      </c>
      <c r="H25" s="14">
        <f>'Kinderbegeleider D1-D2-D3'!H25</f>
        <v>40234.075000000004</v>
      </c>
      <c r="I25" s="14">
        <f>'Kinderbegeleider D1-D2-D3'!I25</f>
        <v>40234.075000000004</v>
      </c>
      <c r="K25" s="22">
        <v>23</v>
      </c>
      <c r="L25" s="14">
        <f t="shared" si="0"/>
        <v>-3769</v>
      </c>
      <c r="M25" s="14">
        <f t="shared" si="1"/>
        <v>-3769</v>
      </c>
    </row>
    <row r="26" spans="1:13" x14ac:dyDescent="0.25">
      <c r="A26" s="22">
        <v>24</v>
      </c>
      <c r="B26" s="14">
        <f>'Barema''s aan 100%'!E27*'Kinderbegeleider C1-C2-C3'!$P$6</f>
        <v>44003.075000000004</v>
      </c>
      <c r="C26" s="14">
        <f t="shared" si="2"/>
        <v>44003.075000000004</v>
      </c>
      <c r="D26" s="14">
        <f t="shared" si="2"/>
        <v>44003.075000000004</v>
      </c>
      <c r="F26" s="22">
        <v>24</v>
      </c>
      <c r="G26" s="14">
        <f>'Kinderbegeleider D1-D2-D3'!G26</f>
        <v>40234.075000000004</v>
      </c>
      <c r="H26" s="14">
        <f>'Kinderbegeleider D1-D2-D3'!H26</f>
        <v>40234.075000000004</v>
      </c>
      <c r="I26" s="14">
        <f>'Kinderbegeleider D1-D2-D3'!I26</f>
        <v>40234.075000000004</v>
      </c>
      <c r="K26" s="22">
        <v>24</v>
      </c>
      <c r="L26" s="14">
        <f t="shared" si="0"/>
        <v>-3769</v>
      </c>
      <c r="M26" s="14">
        <f t="shared" si="1"/>
        <v>-3769</v>
      </c>
    </row>
    <row r="27" spans="1:13" x14ac:dyDescent="0.25">
      <c r="A27" s="22">
        <v>25</v>
      </c>
      <c r="B27" s="14">
        <f>'Barema''s aan 100%'!E28*'Kinderbegeleider C1-C2-C3'!$P$6</f>
        <v>45133.775000000001</v>
      </c>
      <c r="C27" s="14">
        <f t="shared" si="2"/>
        <v>45133.775000000001</v>
      </c>
      <c r="D27" s="14">
        <f t="shared" si="2"/>
        <v>45133.775000000001</v>
      </c>
      <c r="F27" s="22">
        <v>25</v>
      </c>
      <c r="G27" s="14">
        <f>'Kinderbegeleider D1-D2-D3'!G27</f>
        <v>41364.775000000001</v>
      </c>
      <c r="H27" s="14">
        <f>'Kinderbegeleider D1-D2-D3'!H27</f>
        <v>41364.775000000001</v>
      </c>
      <c r="I27" s="14">
        <f>'Kinderbegeleider D1-D2-D3'!I27</f>
        <v>41364.775000000001</v>
      </c>
      <c r="K27" s="22">
        <v>25</v>
      </c>
      <c r="L27" s="14">
        <f t="shared" si="0"/>
        <v>-3769</v>
      </c>
      <c r="M27" s="14">
        <f t="shared" si="1"/>
        <v>-3769</v>
      </c>
    </row>
    <row r="28" spans="1:13" x14ac:dyDescent="0.25">
      <c r="A28" s="22">
        <v>26</v>
      </c>
      <c r="B28" s="14">
        <f>'Barema''s aan 100%'!E29*'Kinderbegeleider C1-C2-C3'!$P$6</f>
        <v>45133.775000000001</v>
      </c>
      <c r="C28" s="14">
        <f t="shared" si="2"/>
        <v>45133.775000000001</v>
      </c>
      <c r="D28" s="14">
        <f t="shared" si="2"/>
        <v>45133.775000000001</v>
      </c>
      <c r="F28" s="22">
        <v>26</v>
      </c>
      <c r="G28" s="14">
        <f>'Kinderbegeleider D1-D2-D3'!G28</f>
        <v>41364.775000000001</v>
      </c>
      <c r="H28" s="14">
        <f>'Kinderbegeleider D1-D2-D3'!H28</f>
        <v>41364.775000000001</v>
      </c>
      <c r="I28" s="14">
        <f>'Kinderbegeleider D1-D2-D3'!I28</f>
        <v>41364.775000000001</v>
      </c>
      <c r="K28" s="22">
        <v>26</v>
      </c>
      <c r="L28" s="14">
        <f t="shared" si="0"/>
        <v>-3769</v>
      </c>
      <c r="M28" s="14">
        <f t="shared" si="1"/>
        <v>-3769</v>
      </c>
    </row>
    <row r="29" spans="1:13" x14ac:dyDescent="0.25">
      <c r="A29" s="22">
        <v>27</v>
      </c>
      <c r="B29" s="14">
        <f>'Barema''s aan 100%'!E30*'Kinderbegeleider C1-C2-C3'!$P$6</f>
        <v>46735.6</v>
      </c>
      <c r="C29" s="14">
        <f t="shared" si="2"/>
        <v>46735.6</v>
      </c>
      <c r="D29" s="14">
        <f t="shared" si="2"/>
        <v>46735.6</v>
      </c>
      <c r="F29" s="22">
        <v>27</v>
      </c>
      <c r="G29" s="14">
        <f>'Kinderbegeleider D1-D2-D3'!G29</f>
        <v>42966.6</v>
      </c>
      <c r="H29" s="14">
        <f>'Kinderbegeleider D1-D2-D3'!H29</f>
        <v>42966.6</v>
      </c>
      <c r="I29" s="14">
        <f>'Kinderbegeleider D1-D2-D3'!I29</f>
        <v>42966.6</v>
      </c>
      <c r="K29" s="22">
        <v>27</v>
      </c>
      <c r="L29" s="14">
        <f t="shared" si="0"/>
        <v>-3769</v>
      </c>
      <c r="M29" s="14">
        <f t="shared" si="1"/>
        <v>-3769</v>
      </c>
    </row>
    <row r="30" spans="1:13" x14ac:dyDescent="0.25">
      <c r="A30" s="22">
        <v>28</v>
      </c>
      <c r="B30" s="14">
        <f>'Barema''s aan 100%'!E31*'Kinderbegeleider C1-C2-C3'!$P$6</f>
        <v>46735.6</v>
      </c>
      <c r="C30" s="14">
        <f t="shared" si="2"/>
        <v>46735.6</v>
      </c>
      <c r="D30" s="14">
        <f t="shared" si="2"/>
        <v>46735.6</v>
      </c>
      <c r="F30" s="22">
        <v>28</v>
      </c>
      <c r="G30" s="14">
        <f>'Kinderbegeleider D1-D2-D3'!G30</f>
        <v>42966.6</v>
      </c>
      <c r="H30" s="14">
        <f>'Kinderbegeleider D1-D2-D3'!H30</f>
        <v>42966.6</v>
      </c>
      <c r="I30" s="14">
        <f>'Kinderbegeleider D1-D2-D3'!I30</f>
        <v>42966.6</v>
      </c>
      <c r="K30" s="22">
        <v>28</v>
      </c>
      <c r="L30" s="14">
        <f t="shared" si="0"/>
        <v>-3769</v>
      </c>
      <c r="M30" s="14">
        <f t="shared" si="1"/>
        <v>-3769</v>
      </c>
    </row>
    <row r="31" spans="1:13" x14ac:dyDescent="0.25">
      <c r="A31" s="22">
        <v>29</v>
      </c>
      <c r="B31" s="14">
        <f>'Barema''s aan 100%'!E32*'Kinderbegeleider C1-C2-C3'!$P$6</f>
        <v>46735.6</v>
      </c>
      <c r="C31" s="14">
        <f t="shared" si="2"/>
        <v>46735.6</v>
      </c>
      <c r="D31" s="14">
        <f t="shared" si="2"/>
        <v>46735.6</v>
      </c>
      <c r="F31" s="22">
        <v>29</v>
      </c>
      <c r="G31" s="14">
        <f>'Kinderbegeleider D1-D2-D3'!G31</f>
        <v>42966.6</v>
      </c>
      <c r="H31" s="14">
        <f>'Kinderbegeleider D1-D2-D3'!H31</f>
        <v>42966.6</v>
      </c>
      <c r="I31" s="14">
        <f>'Kinderbegeleider D1-D2-D3'!I31</f>
        <v>42966.6</v>
      </c>
      <c r="K31" s="22">
        <v>29</v>
      </c>
      <c r="L31" s="14">
        <f t="shared" si="0"/>
        <v>-3769</v>
      </c>
      <c r="M31" s="14">
        <f t="shared" si="1"/>
        <v>-3769</v>
      </c>
    </row>
    <row r="32" spans="1:13" x14ac:dyDescent="0.25">
      <c r="A32" s="22">
        <v>30</v>
      </c>
      <c r="B32" s="14">
        <f>'Barema''s aan 100%'!E33*'Kinderbegeleider C1-C2-C3'!$P$6</f>
        <v>46735.6</v>
      </c>
      <c r="C32" s="14">
        <f t="shared" si="2"/>
        <v>46735.6</v>
      </c>
      <c r="D32" s="14">
        <f t="shared" si="2"/>
        <v>46735.6</v>
      </c>
      <c r="F32" s="22">
        <v>30</v>
      </c>
      <c r="G32" s="14">
        <f>'Kinderbegeleider D1-D2-D3'!G32</f>
        <v>42966.6</v>
      </c>
      <c r="H32" s="14">
        <f>'Kinderbegeleider D1-D2-D3'!H32</f>
        <v>42966.6</v>
      </c>
      <c r="I32" s="14">
        <f>'Kinderbegeleider D1-D2-D3'!I32</f>
        <v>42966.6</v>
      </c>
      <c r="K32" s="22">
        <v>30</v>
      </c>
      <c r="L32" s="14">
        <f t="shared" si="0"/>
        <v>-3769</v>
      </c>
      <c r="M32" s="14">
        <f t="shared" si="1"/>
        <v>-3769</v>
      </c>
    </row>
    <row r="33" spans="1:13" x14ac:dyDescent="0.25">
      <c r="A33" s="22">
        <v>31</v>
      </c>
      <c r="B33" s="14">
        <f>'Barema''s aan 100%'!E34*'Kinderbegeleider C1-C2-C3'!$P$6</f>
        <v>46735.6</v>
      </c>
      <c r="C33" s="14">
        <f t="shared" si="2"/>
        <v>46735.6</v>
      </c>
      <c r="D33" s="14">
        <f t="shared" si="2"/>
        <v>46735.6</v>
      </c>
      <c r="F33" s="22">
        <v>31</v>
      </c>
      <c r="G33" s="14">
        <f>'Kinderbegeleider D1-D2-D3'!G33</f>
        <v>42966.6</v>
      </c>
      <c r="H33" s="14">
        <f>'Kinderbegeleider D1-D2-D3'!H33</f>
        <v>42966.6</v>
      </c>
      <c r="I33" s="14">
        <f>'Kinderbegeleider D1-D2-D3'!I33</f>
        <v>42966.6</v>
      </c>
      <c r="K33" s="22">
        <v>31</v>
      </c>
      <c r="L33" s="14">
        <f t="shared" si="0"/>
        <v>-3769</v>
      </c>
      <c r="M33" s="14">
        <f t="shared" si="1"/>
        <v>-3769</v>
      </c>
    </row>
    <row r="34" spans="1:13" x14ac:dyDescent="0.25">
      <c r="A34" s="22">
        <v>32</v>
      </c>
      <c r="B34" s="14">
        <f>'Barema''s aan 100%'!E35*'Kinderbegeleider C1-C2-C3'!$P$6</f>
        <v>46735.6</v>
      </c>
      <c r="C34" s="14">
        <f t="shared" si="2"/>
        <v>46735.6</v>
      </c>
      <c r="D34" s="14">
        <f t="shared" si="2"/>
        <v>46735.6</v>
      </c>
      <c r="F34" s="22">
        <v>32</v>
      </c>
      <c r="G34" s="14">
        <f>'Kinderbegeleider D1-D2-D3'!G34</f>
        <v>42966.6</v>
      </c>
      <c r="H34" s="14">
        <f>'Kinderbegeleider D1-D2-D3'!H34</f>
        <v>42966.6</v>
      </c>
      <c r="I34" s="14">
        <f>'Kinderbegeleider D1-D2-D3'!I34</f>
        <v>42966.6</v>
      </c>
      <c r="K34" s="22">
        <v>32</v>
      </c>
      <c r="L34" s="14">
        <f t="shared" si="0"/>
        <v>-3769</v>
      </c>
      <c r="M34" s="14">
        <f t="shared" si="1"/>
        <v>-3769</v>
      </c>
    </row>
    <row r="35" spans="1:13" x14ac:dyDescent="0.25">
      <c r="A35" s="22">
        <v>33</v>
      </c>
      <c r="B35" s="14">
        <f>'Barema''s aan 100%'!E36*'Kinderbegeleider C1-C2-C3'!$P$6</f>
        <v>46735.6</v>
      </c>
      <c r="C35" s="14">
        <f t="shared" si="2"/>
        <v>46735.6</v>
      </c>
      <c r="D35" s="14">
        <f t="shared" si="2"/>
        <v>46735.6</v>
      </c>
      <c r="F35" s="22">
        <v>33</v>
      </c>
      <c r="G35" s="14">
        <f>'Kinderbegeleider D1-D2-D3'!G35</f>
        <v>42966.6</v>
      </c>
      <c r="H35" s="14">
        <f>'Kinderbegeleider D1-D2-D3'!H35</f>
        <v>42966.6</v>
      </c>
      <c r="I35" s="14">
        <f>'Kinderbegeleider D1-D2-D3'!I35</f>
        <v>42966.6</v>
      </c>
      <c r="K35" s="22">
        <v>33</v>
      </c>
      <c r="L35" s="14">
        <f t="shared" si="0"/>
        <v>-3769</v>
      </c>
      <c r="M35" s="14">
        <f t="shared" si="1"/>
        <v>-3769</v>
      </c>
    </row>
    <row r="36" spans="1:13" x14ac:dyDescent="0.25">
      <c r="A36" s="22">
        <v>34</v>
      </c>
      <c r="B36" s="14">
        <f>'Barema''s aan 100%'!E37*'Kinderbegeleider C1-C2-C3'!$P$6</f>
        <v>46735.6</v>
      </c>
      <c r="C36" s="14">
        <f t="shared" si="2"/>
        <v>46735.6</v>
      </c>
      <c r="D36" s="14">
        <f t="shared" si="2"/>
        <v>46735.6</v>
      </c>
      <c r="F36" s="22">
        <v>34</v>
      </c>
      <c r="G36" s="14">
        <f>'Kinderbegeleider D1-D2-D3'!G36</f>
        <v>42966.6</v>
      </c>
      <c r="H36" s="14">
        <f>'Kinderbegeleider D1-D2-D3'!H36</f>
        <v>42966.6</v>
      </c>
      <c r="I36" s="14">
        <f>'Kinderbegeleider D1-D2-D3'!I36</f>
        <v>42966.6</v>
      </c>
      <c r="K36" s="22">
        <v>34</v>
      </c>
      <c r="L36" s="14">
        <f t="shared" si="0"/>
        <v>-3769</v>
      </c>
      <c r="M36" s="14">
        <f t="shared" si="1"/>
        <v>-3769</v>
      </c>
    </row>
    <row r="37" spans="1:13" x14ac:dyDescent="0.25">
      <c r="A37" s="22">
        <v>35</v>
      </c>
      <c r="B37" s="14">
        <f>'Barema''s aan 100%'!E38*'Kinderbegeleider C1-C2-C3'!$P$6</f>
        <v>46735.6</v>
      </c>
      <c r="C37" s="14">
        <f t="shared" si="2"/>
        <v>46735.6</v>
      </c>
      <c r="D37" s="14">
        <f t="shared" si="2"/>
        <v>46735.6</v>
      </c>
      <c r="F37" s="22">
        <v>35</v>
      </c>
      <c r="G37" s="14">
        <f>'Kinderbegeleider D1-D2-D3'!G37</f>
        <v>42966.6</v>
      </c>
      <c r="H37" s="14">
        <f>'Kinderbegeleider D1-D2-D3'!H37</f>
        <v>42966.6</v>
      </c>
      <c r="I37" s="14">
        <f>'Kinderbegeleider D1-D2-D3'!I37</f>
        <v>42966.6</v>
      </c>
      <c r="K37" s="22">
        <v>35</v>
      </c>
      <c r="L37" s="14">
        <f t="shared" si="0"/>
        <v>-3769</v>
      </c>
      <c r="M37" s="14">
        <f t="shared" si="1"/>
        <v>-3769</v>
      </c>
    </row>
    <row r="38" spans="1:13" x14ac:dyDescent="0.25">
      <c r="A38" s="22">
        <v>36</v>
      </c>
      <c r="B38" s="14">
        <f>'Barema''s aan 100%'!E39*'Kinderbegeleider C1-C2-C3'!$P$6</f>
        <v>46735.6</v>
      </c>
      <c r="C38" s="14">
        <f t="shared" si="2"/>
        <v>46735.6</v>
      </c>
      <c r="D38" s="14">
        <f t="shared" si="2"/>
        <v>46735.6</v>
      </c>
      <c r="F38" s="22">
        <v>36</v>
      </c>
      <c r="G38" s="14">
        <f>'Kinderbegeleider D1-D2-D3'!G38</f>
        <v>42966.6</v>
      </c>
      <c r="H38" s="14">
        <f>'Kinderbegeleider D1-D2-D3'!H38</f>
        <v>42966.6</v>
      </c>
      <c r="I38" s="14">
        <f>'Kinderbegeleider D1-D2-D3'!I38</f>
        <v>42966.6</v>
      </c>
      <c r="K38" s="22">
        <v>36</v>
      </c>
      <c r="L38" s="14">
        <f t="shared" si="0"/>
        <v>-3769</v>
      </c>
      <c r="M38" s="14">
        <f t="shared" si="1"/>
        <v>-3769</v>
      </c>
    </row>
    <row r="39" spans="1:13" x14ac:dyDescent="0.25">
      <c r="A39" s="22">
        <v>37</v>
      </c>
      <c r="B39" s="14">
        <f>'Barema''s aan 100%'!E40*'Kinderbegeleider C1-C2-C3'!$P$6</f>
        <v>46735.6</v>
      </c>
      <c r="C39" s="14">
        <f t="shared" si="2"/>
        <v>46735.6</v>
      </c>
      <c r="D39" s="14">
        <f t="shared" si="2"/>
        <v>46735.6</v>
      </c>
      <c r="F39" s="22">
        <v>37</v>
      </c>
      <c r="G39" s="14">
        <f>'Kinderbegeleider D1-D2-D3'!G39</f>
        <v>42966.6</v>
      </c>
      <c r="H39" s="14">
        <f>'Kinderbegeleider D1-D2-D3'!H39</f>
        <v>42966.6</v>
      </c>
      <c r="I39" s="14">
        <f>'Kinderbegeleider D1-D2-D3'!I39</f>
        <v>42966.6</v>
      </c>
      <c r="K39" s="22">
        <v>37</v>
      </c>
      <c r="L39" s="14">
        <f t="shared" si="0"/>
        <v>-3769</v>
      </c>
      <c r="M39" s="14">
        <f t="shared" si="1"/>
        <v>-3769</v>
      </c>
    </row>
    <row r="40" spans="1:13" x14ac:dyDescent="0.25">
      <c r="A40" s="22">
        <v>38</v>
      </c>
      <c r="B40" s="14">
        <f>'Barema''s aan 100%'!E41*'Kinderbegeleider C1-C2-C3'!$P$6</f>
        <v>46735.6</v>
      </c>
      <c r="C40" s="14">
        <f t="shared" si="2"/>
        <v>46735.6</v>
      </c>
      <c r="D40" s="14">
        <f t="shared" si="2"/>
        <v>46735.6</v>
      </c>
      <c r="F40" s="22">
        <v>38</v>
      </c>
      <c r="G40" s="14">
        <f>'Kinderbegeleider D1-D2-D3'!G40</f>
        <v>42966.6</v>
      </c>
      <c r="H40" s="14">
        <f>'Kinderbegeleider D1-D2-D3'!H40</f>
        <v>42966.6</v>
      </c>
      <c r="I40" s="14">
        <f>'Kinderbegeleider D1-D2-D3'!I40</f>
        <v>42966.6</v>
      </c>
      <c r="K40" s="22">
        <v>38</v>
      </c>
      <c r="L40" s="14">
        <f t="shared" si="0"/>
        <v>-3769</v>
      </c>
      <c r="M40" s="14">
        <f t="shared" si="1"/>
        <v>-3769</v>
      </c>
    </row>
    <row r="41" spans="1:13" x14ac:dyDescent="0.25">
      <c r="A41" s="22">
        <v>39</v>
      </c>
      <c r="B41" s="14">
        <f>'Barema''s aan 100%'!E42*'Kinderbegeleider C1-C2-C3'!$P$6</f>
        <v>46735.6</v>
      </c>
      <c r="C41" s="14">
        <f t="shared" si="2"/>
        <v>46735.6</v>
      </c>
      <c r="D41" s="14">
        <f t="shared" si="2"/>
        <v>46735.6</v>
      </c>
      <c r="F41" s="22">
        <v>39</v>
      </c>
      <c r="G41" s="14">
        <f>'Kinderbegeleider D1-D2-D3'!G41</f>
        <v>42966.6</v>
      </c>
      <c r="H41" s="14">
        <f>'Kinderbegeleider D1-D2-D3'!H41</f>
        <v>42966.6</v>
      </c>
      <c r="I41" s="14">
        <f>'Kinderbegeleider D1-D2-D3'!I41</f>
        <v>42966.6</v>
      </c>
      <c r="K41" s="22">
        <v>39</v>
      </c>
      <c r="L41" s="14">
        <f t="shared" si="0"/>
        <v>-3769</v>
      </c>
      <c r="M41" s="14">
        <f t="shared" si="1"/>
        <v>-3769</v>
      </c>
    </row>
    <row r="42" spans="1:13" x14ac:dyDescent="0.25">
      <c r="A42" s="22">
        <v>40</v>
      </c>
      <c r="B42" s="14">
        <f>'Barema''s aan 100%'!E43*'Kinderbegeleider C1-C2-C3'!$P$6</f>
        <v>46735.6</v>
      </c>
      <c r="C42" s="14">
        <f t="shared" si="2"/>
        <v>46735.6</v>
      </c>
      <c r="D42" s="14">
        <f t="shared" si="2"/>
        <v>46735.6</v>
      </c>
      <c r="F42" s="22">
        <v>40</v>
      </c>
      <c r="G42" s="14">
        <f>'Kinderbegeleider D1-D2-D3'!G42</f>
        <v>42966.6</v>
      </c>
      <c r="H42" s="14">
        <f>'Kinderbegeleider D1-D2-D3'!H42</f>
        <v>42966.6</v>
      </c>
      <c r="I42" s="14">
        <f>'Kinderbegeleider D1-D2-D3'!I42</f>
        <v>42966.6</v>
      </c>
      <c r="K42" s="22">
        <v>40</v>
      </c>
      <c r="L42" s="14">
        <f t="shared" si="0"/>
        <v>-3769</v>
      </c>
      <c r="M42" s="14">
        <f t="shared" si="1"/>
        <v>-3769</v>
      </c>
    </row>
    <row r="43" spans="1:13" x14ac:dyDescent="0.25">
      <c r="A43" s="22">
        <v>41</v>
      </c>
      <c r="B43" s="14">
        <f>'Barema''s aan 100%'!E44*'Kinderbegeleider C1-C2-C3'!$P$6</f>
        <v>46735.6</v>
      </c>
      <c r="C43" s="14">
        <f t="shared" si="2"/>
        <v>46735.6</v>
      </c>
      <c r="D43" s="14">
        <f t="shared" si="2"/>
        <v>46735.6</v>
      </c>
      <c r="F43" s="22">
        <v>41</v>
      </c>
      <c r="G43" s="14">
        <f>'Kinderbegeleider D1-D2-D3'!G43</f>
        <v>42966.6</v>
      </c>
      <c r="H43" s="14">
        <f>'Kinderbegeleider D1-D2-D3'!H43</f>
        <v>42966.6</v>
      </c>
      <c r="I43" s="14">
        <f>'Kinderbegeleider D1-D2-D3'!I43</f>
        <v>42966.6</v>
      </c>
      <c r="K43" s="22">
        <v>41</v>
      </c>
      <c r="L43" s="14">
        <f t="shared" si="0"/>
        <v>-3769</v>
      </c>
      <c r="M43" s="14">
        <f t="shared" si="1"/>
        <v>-3769</v>
      </c>
    </row>
    <row r="44" spans="1:13" x14ac:dyDescent="0.25">
      <c r="A44" s="22">
        <v>42</v>
      </c>
      <c r="B44" s="14">
        <f>'Barema''s aan 100%'!E45*'Kinderbegeleider C1-C2-C3'!$P$6</f>
        <v>46735.6</v>
      </c>
      <c r="C44" s="14">
        <f t="shared" si="2"/>
        <v>46735.6</v>
      </c>
      <c r="D44" s="14">
        <f t="shared" si="2"/>
        <v>46735.6</v>
      </c>
      <c r="F44" s="22">
        <v>42</v>
      </c>
      <c r="G44" s="14">
        <f>'Kinderbegeleider D1-D2-D3'!G44</f>
        <v>42966.6</v>
      </c>
      <c r="H44" s="14">
        <f>'Kinderbegeleider D1-D2-D3'!H44</f>
        <v>42966.6</v>
      </c>
      <c r="I44" s="14">
        <f>'Kinderbegeleider D1-D2-D3'!I44</f>
        <v>42966.6</v>
      </c>
      <c r="K44" s="22">
        <v>42</v>
      </c>
      <c r="L44" s="14">
        <f t="shared" si="0"/>
        <v>-3769</v>
      </c>
      <c r="M44" s="14">
        <f t="shared" si="1"/>
        <v>-3769</v>
      </c>
    </row>
    <row r="45" spans="1:13" x14ac:dyDescent="0.25">
      <c r="A45" s="22">
        <v>43</v>
      </c>
      <c r="B45" s="14">
        <f>'Barema''s aan 100%'!E46*'Kinderbegeleider C1-C2-C3'!$P$6</f>
        <v>46735.6</v>
      </c>
      <c r="C45" s="14">
        <f t="shared" si="2"/>
        <v>46735.6</v>
      </c>
      <c r="D45" s="14">
        <f t="shared" si="2"/>
        <v>46735.6</v>
      </c>
      <c r="F45" s="22">
        <v>43</v>
      </c>
      <c r="G45" s="14">
        <f>'Kinderbegeleider D1-D2-D3'!G45</f>
        <v>42966.6</v>
      </c>
      <c r="H45" s="14">
        <f>'Kinderbegeleider D1-D2-D3'!H45</f>
        <v>42966.6</v>
      </c>
      <c r="I45" s="14">
        <f>'Kinderbegeleider D1-D2-D3'!I45</f>
        <v>42966.6</v>
      </c>
      <c r="K45" s="22">
        <v>43</v>
      </c>
      <c r="L45" s="14">
        <f t="shared" si="0"/>
        <v>-3769</v>
      </c>
      <c r="M45" s="14">
        <f t="shared" si="1"/>
        <v>-3769</v>
      </c>
    </row>
    <row r="46" spans="1:13" x14ac:dyDescent="0.25">
      <c r="A46" s="22">
        <v>44</v>
      </c>
      <c r="B46" s="14">
        <f>'Barema''s aan 100%'!E47*'Kinderbegeleider C1-C2-C3'!$P$6</f>
        <v>46735.6</v>
      </c>
      <c r="C46" s="14">
        <f t="shared" si="2"/>
        <v>46735.6</v>
      </c>
      <c r="D46" s="14">
        <f t="shared" si="2"/>
        <v>46735.6</v>
      </c>
      <c r="F46" s="22">
        <v>44</v>
      </c>
      <c r="G46" s="14">
        <f>'Kinderbegeleider D1-D2-D3'!G46</f>
        <v>42966.6</v>
      </c>
      <c r="H46" s="14">
        <f>'Kinderbegeleider D1-D2-D3'!H46</f>
        <v>42966.6</v>
      </c>
      <c r="I46" s="14">
        <f>'Kinderbegeleider D1-D2-D3'!I46</f>
        <v>42966.6</v>
      </c>
      <c r="K46" s="22">
        <v>44</v>
      </c>
      <c r="L46" s="14">
        <f t="shared" si="0"/>
        <v>-3769</v>
      </c>
      <c r="M46" s="14">
        <f t="shared" si="1"/>
        <v>-3769</v>
      </c>
    </row>
    <row r="47" spans="1:13" x14ac:dyDescent="0.25">
      <c r="A47" s="22">
        <v>45</v>
      </c>
      <c r="B47" s="14">
        <f>'Barema''s aan 100%'!E48*'Kinderbegeleider C1-C2-C3'!$P$6</f>
        <v>46735.6</v>
      </c>
      <c r="C47" s="14">
        <f t="shared" si="2"/>
        <v>46735.6</v>
      </c>
      <c r="D47" s="14">
        <f t="shared" si="2"/>
        <v>46735.6</v>
      </c>
      <c r="F47" s="22">
        <v>45</v>
      </c>
      <c r="G47" s="14">
        <f>'Kinderbegeleider D1-D2-D3'!G47</f>
        <v>42966.6</v>
      </c>
      <c r="H47" s="14">
        <f>'Kinderbegeleider D1-D2-D3'!H47</f>
        <v>42966.6</v>
      </c>
      <c r="I47" s="14">
        <f>'Kinderbegeleider D1-D2-D3'!I47</f>
        <v>42966.6</v>
      </c>
      <c r="K47" s="22">
        <v>45</v>
      </c>
      <c r="L47" s="14">
        <f t="shared" si="0"/>
        <v>-3769</v>
      </c>
      <c r="M47" s="14">
        <f t="shared" si="1"/>
        <v>-3769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EC438-0024-4D42-A5FD-2B6C78DBF2E5}">
  <dimension ref="A1:Q47"/>
  <sheetViews>
    <sheetView topLeftCell="J1" workbookViewId="0">
      <selection activeCell="P6" sqref="P6"/>
    </sheetView>
  </sheetViews>
  <sheetFormatPr defaultColWidth="8.88671875" defaultRowHeight="13.8" x14ac:dyDescent="0.25"/>
  <cols>
    <col min="1" max="1" width="13.5546875" style="23" customWidth="1"/>
    <col min="2" max="2" width="41.33203125" style="1" customWidth="1"/>
    <col min="3" max="3" width="40.33203125" style="1" customWidth="1"/>
    <col min="4" max="4" width="34.5546875" style="1" customWidth="1"/>
    <col min="5" max="5" width="8.88671875" style="1"/>
    <col min="6" max="6" width="13.5546875" style="23" customWidth="1"/>
    <col min="7" max="7" width="32.5546875" style="1" customWidth="1"/>
    <col min="8" max="8" width="27.109375" style="1" customWidth="1"/>
    <col min="9" max="9" width="31.88671875" style="1" customWidth="1"/>
    <col min="10" max="10" width="22.33203125" style="14" customWidth="1"/>
    <col min="11" max="11" width="13.5546875" style="23" customWidth="1"/>
    <col min="12" max="14" width="31.88671875" style="1" customWidth="1"/>
    <col min="15" max="15" width="32.109375" style="1" customWidth="1"/>
    <col min="16" max="16" width="18.33203125" style="1" customWidth="1"/>
    <col min="17" max="17" width="15" style="1" customWidth="1"/>
    <col min="18" max="16384" width="8.88671875" style="1"/>
  </cols>
  <sheetData>
    <row r="1" spans="1:17" ht="64.95" customHeight="1" x14ac:dyDescent="0.25">
      <c r="A1" s="22" t="s">
        <v>14</v>
      </c>
      <c r="B1" s="24" t="s">
        <v>23</v>
      </c>
      <c r="C1" s="24" t="s">
        <v>21</v>
      </c>
      <c r="D1" s="24" t="s">
        <v>22</v>
      </c>
      <c r="F1" s="22" t="s">
        <v>14</v>
      </c>
      <c r="G1" s="24" t="s">
        <v>29</v>
      </c>
      <c r="H1" s="24" t="s">
        <v>30</v>
      </c>
      <c r="I1" s="24" t="s">
        <v>31</v>
      </c>
      <c r="K1" s="22" t="s">
        <v>14</v>
      </c>
      <c r="L1" s="24" t="s">
        <v>27</v>
      </c>
      <c r="M1" s="24" t="s">
        <v>28</v>
      </c>
    </row>
    <row r="2" spans="1:17" x14ac:dyDescent="0.25">
      <c r="A2" s="22">
        <v>0</v>
      </c>
      <c r="B2" s="21">
        <f>'Barema''s aan 100%'!C3*'Verzorgende D1-D2-D3'!$P$6</f>
        <v>25063.850000000002</v>
      </c>
      <c r="C2" s="4">
        <f>B2+('Barema''s aan 100%'!$I$4*'Verzorgende D1-D2-D3'!$P$6)</f>
        <v>26420.482705000002</v>
      </c>
      <c r="D2" s="4">
        <f>B2+('Barema''s aan 100%'!$J$4*'Verzorgende D1-D2-D3'!$P$6)</f>
        <v>25742.175775000003</v>
      </c>
      <c r="F2" s="22">
        <v>0</v>
      </c>
      <c r="G2" s="20">
        <f>'Barema''s aan 100%'!N3*'Verzorgende D1-D2-D3'!$P$6</f>
        <v>30210.023755000002</v>
      </c>
      <c r="H2" s="4">
        <f>G2+('Barema''s aan 100%'!$I$4*'Verzorgende D1-D2-D3'!$P$6)</f>
        <v>31566.656460000002</v>
      </c>
      <c r="I2" s="4">
        <f>G2+('Barema''s aan 100%'!$J$4*'Verzorgende D1-D2-D3'!$P$6)</f>
        <v>30888.349530000003</v>
      </c>
      <c r="K2" s="22">
        <v>0</v>
      </c>
      <c r="L2" s="14">
        <f>H2-C2</f>
        <v>5146.1737549999998</v>
      </c>
      <c r="M2" s="14">
        <f>I2-D2</f>
        <v>5146.1737549999998</v>
      </c>
      <c r="N2" s="14"/>
    </row>
    <row r="3" spans="1:17" x14ac:dyDescent="0.25">
      <c r="A3" s="22">
        <v>1</v>
      </c>
      <c r="B3" s="21">
        <f>'Barema''s aan 100%'!C4*'Verzorgende D1-D2-D3'!$P$6</f>
        <v>25723.424999999999</v>
      </c>
      <c r="C3" s="4">
        <f>B3+('Barema''s aan 100%'!$I$4*'Verzorgende D1-D2-D3'!$P$6)</f>
        <v>27080.057704999999</v>
      </c>
      <c r="D3" s="4">
        <f>B3+('Barema''s aan 100%'!$J$4*'Verzorgende D1-D2-D3'!$P$6)</f>
        <v>26401.750775</v>
      </c>
      <c r="F3" s="22">
        <v>1</v>
      </c>
      <c r="G3" s="20">
        <f>'Barema''s aan 100%'!N4*'Verzorgende D1-D2-D3'!$P$6</f>
        <v>30844.32761</v>
      </c>
      <c r="H3" s="4">
        <f>G3+('Barema''s aan 100%'!$I$4*'Verzorgende D1-D2-D3'!$P$6)</f>
        <v>32200.960315</v>
      </c>
      <c r="I3" s="4">
        <f>G3+('Barema''s aan 100%'!$J$4*'Verzorgende D1-D2-D3'!$P$6)</f>
        <v>31522.653385000001</v>
      </c>
      <c r="K3" s="22">
        <v>1</v>
      </c>
      <c r="L3" s="14">
        <f t="shared" ref="L3:M47" si="0">H3-C3</f>
        <v>5120.902610000001</v>
      </c>
      <c r="M3" s="14">
        <f t="shared" si="0"/>
        <v>5120.902610000001</v>
      </c>
      <c r="N3" s="14"/>
      <c r="O3" s="24" t="s">
        <v>17</v>
      </c>
      <c r="P3" s="24"/>
      <c r="Q3" s="24"/>
    </row>
    <row r="4" spans="1:17" ht="16.95" customHeight="1" x14ac:dyDescent="0.25">
      <c r="A4" s="22">
        <v>2</v>
      </c>
      <c r="B4" s="21">
        <f>'Barema''s aan 100%'!C5*'Verzorgende D1-D2-D3'!$P$6</f>
        <v>25723.424999999999</v>
      </c>
      <c r="C4" s="4">
        <f>B4+('Barema''s aan 100%'!$I$4*'Verzorgende D1-D2-D3'!$P$6)</f>
        <v>27080.057704999999</v>
      </c>
      <c r="D4" s="4">
        <f>B4+('Barema''s aan 100%'!$J$4*'Verzorgende D1-D2-D3'!$P$6)</f>
        <v>26401.750775</v>
      </c>
      <c r="F4" s="22">
        <v>2</v>
      </c>
      <c r="G4" s="20">
        <f>'Barema''s aan 100%'!N5*'Verzorgende D1-D2-D3'!$P$6</f>
        <v>31443.617455</v>
      </c>
      <c r="H4" s="3">
        <f>G4+('Barema''s aan 100%'!$I$10*'Verzorgende D1-D2-D3'!$P$6)</f>
        <v>32121.943230000001</v>
      </c>
      <c r="I4" s="3">
        <f>G4+('Barema''s aan 100%'!$J$10*'Verzorgende D1-D2-D3'!$P$6)</f>
        <v>31782.789765000001</v>
      </c>
      <c r="K4" s="22">
        <v>2</v>
      </c>
      <c r="L4" s="14">
        <f t="shared" si="0"/>
        <v>5041.8855250000015</v>
      </c>
      <c r="M4" s="14">
        <f t="shared" si="0"/>
        <v>5381.0389900000009</v>
      </c>
      <c r="N4" s="14"/>
      <c r="O4" s="24" t="s">
        <v>18</v>
      </c>
      <c r="P4" s="24"/>
      <c r="Q4" s="24"/>
    </row>
    <row r="5" spans="1:17" ht="14.4" x14ac:dyDescent="0.3">
      <c r="A5" s="22">
        <v>3</v>
      </c>
      <c r="B5" s="21">
        <f>'Barema''s aan 100%'!C6*'Verzorgende D1-D2-D3'!$P$6</f>
        <v>26383</v>
      </c>
      <c r="C5" s="4">
        <f>B5+('Barema''s aan 100%'!$I$4*'Verzorgende D1-D2-D3'!$P$6)</f>
        <v>27739.632705</v>
      </c>
      <c r="D5" s="4">
        <f>B5+('Barema''s aan 100%'!$J$4*'Verzorgende D1-D2-D3'!$P$6)</f>
        <v>27061.325775000001</v>
      </c>
      <c r="F5" s="22">
        <v>3</v>
      </c>
      <c r="G5" s="20">
        <f>'Barema''s aan 100%'!N6*'Verzorgende D1-D2-D3'!$P$6</f>
        <v>32008.647090000002</v>
      </c>
      <c r="H5" s="3">
        <f>G5+('Barema''s aan 100%'!$I$10*'Verzorgende D1-D2-D3'!$P$6)</f>
        <v>32686.972865000003</v>
      </c>
      <c r="I5" s="3">
        <f>G5+('Barema''s aan 100%'!$J$10*'Verzorgende D1-D2-D3'!$P$6)</f>
        <v>32347.819400000004</v>
      </c>
      <c r="K5" s="22">
        <v>3</v>
      </c>
      <c r="L5" s="14">
        <f t="shared" si="0"/>
        <v>4947.3401600000034</v>
      </c>
      <c r="M5" s="14">
        <f t="shared" si="0"/>
        <v>5286.4936250000028</v>
      </c>
      <c r="N5" s="14"/>
      <c r="O5" t="s">
        <v>19</v>
      </c>
      <c r="P5" s="19"/>
      <c r="Q5" s="19" t="s">
        <v>20</v>
      </c>
    </row>
    <row r="6" spans="1:17" ht="14.4" x14ac:dyDescent="0.3">
      <c r="A6" s="22">
        <v>4</v>
      </c>
      <c r="B6" s="21">
        <f>'Barema''s aan 100%'!C7*'Verzorgende D1-D2-D3'!$P$6</f>
        <v>28267.5</v>
      </c>
      <c r="C6" s="4">
        <f>B6+('Barema''s aan 100%'!$I$4*'Verzorgende D1-D2-D3'!$P$6)</f>
        <v>29624.132705</v>
      </c>
      <c r="D6" s="4">
        <f>B6+('Barema''s aan 100%'!$J$4*'Verzorgende D1-D2-D3'!$P$6)</f>
        <v>28945.825775000001</v>
      </c>
      <c r="F6" s="22">
        <v>4</v>
      </c>
      <c r="G6" s="20">
        <f>'Barema''s aan 100%'!N7*'Verzorgende D1-D2-D3'!$P$6</f>
        <v>32540.697974999999</v>
      </c>
      <c r="H6" s="3">
        <f>G6+('Barema''s aan 100%'!$I$10*'Verzorgende D1-D2-D3'!$P$6)</f>
        <v>33219.02375</v>
      </c>
      <c r="I6" s="3">
        <f>G6+('Barema''s aan 100%'!$J$10*'Verzorgende D1-D2-D3'!$P$6)</f>
        <v>32879.870284999997</v>
      </c>
      <c r="K6" s="22">
        <v>4</v>
      </c>
      <c r="L6" s="14">
        <f t="shared" si="0"/>
        <v>3594.8910450000003</v>
      </c>
      <c r="M6" s="14">
        <f t="shared" si="0"/>
        <v>3934.0445099999961</v>
      </c>
      <c r="N6" s="14"/>
      <c r="O6" t="s">
        <v>52</v>
      </c>
      <c r="P6" s="19">
        <v>1.8845000000000001</v>
      </c>
      <c r="Q6"/>
    </row>
    <row r="7" spans="1:17" x14ac:dyDescent="0.25">
      <c r="A7" s="22">
        <v>5</v>
      </c>
      <c r="B7" s="21">
        <f>'Barema''s aan 100%'!C8*'Verzorgende D1-D2-D3'!$P$6</f>
        <v>29021.3</v>
      </c>
      <c r="C7" s="4">
        <f>B7+('Barema''s aan 100%'!$I$4*'Verzorgende D1-D2-D3'!$P$6)</f>
        <v>30377.932704999999</v>
      </c>
      <c r="D7" s="4">
        <f>B7+('Barema''s aan 100%'!$J$4*'Verzorgende D1-D2-D3'!$P$6)</f>
        <v>29699.625775</v>
      </c>
      <c r="F7" s="22">
        <v>5</v>
      </c>
      <c r="G7" s="20">
        <f>'Barema''s aan 100%'!N8*'Verzorgende D1-D2-D3'!$P$6</f>
        <v>33040.78774</v>
      </c>
      <c r="H7" s="3">
        <f>G7+('Barema''s aan 100%'!$I$10*'Verzorgende D1-D2-D3'!$P$6)</f>
        <v>33719.113514999997</v>
      </c>
      <c r="I7" s="3">
        <f>G7+('Barema''s aan 100%'!$J$10*'Verzorgende D1-D2-D3'!$P$6)</f>
        <v>33379.960050000002</v>
      </c>
      <c r="K7" s="22">
        <v>5</v>
      </c>
      <c r="L7" s="14">
        <f t="shared" si="0"/>
        <v>3341.180809999998</v>
      </c>
      <c r="M7" s="14">
        <f t="shared" si="0"/>
        <v>3680.3342750000011</v>
      </c>
      <c r="N7" s="14"/>
    </row>
    <row r="8" spans="1:17" x14ac:dyDescent="0.25">
      <c r="A8" s="22">
        <v>6</v>
      </c>
      <c r="B8" s="21">
        <f>'Barema''s aan 100%'!C9*'Verzorgende D1-D2-D3'!$P$6</f>
        <v>29021.3</v>
      </c>
      <c r="C8" s="4">
        <f>B8+('Barema''s aan 100%'!$I$4*'Verzorgende D1-D2-D3'!$P$6)</f>
        <v>30377.932704999999</v>
      </c>
      <c r="D8" s="4">
        <f>B8+('Barema''s aan 100%'!$J$4*'Verzorgende D1-D2-D3'!$P$6)</f>
        <v>29699.625775</v>
      </c>
      <c r="F8" s="22">
        <v>6</v>
      </c>
      <c r="G8" s="20">
        <f>'Barema''s aan 100%'!N9*'Verzorgende D1-D2-D3'!$P$6</f>
        <v>33510.687815000005</v>
      </c>
      <c r="H8" s="3">
        <f>G8+('Barema''s aan 100%'!$I$10*'Verzorgende D1-D2-D3'!$P$6)</f>
        <v>34189.013590000002</v>
      </c>
      <c r="I8" s="3">
        <f>G8+('Barema''s aan 100%'!$J$10*'Verzorgende D1-D2-D3'!$P$6)</f>
        <v>33849.860125000007</v>
      </c>
      <c r="K8" s="22">
        <v>6</v>
      </c>
      <c r="L8" s="14">
        <f t="shared" si="0"/>
        <v>3811.080885000003</v>
      </c>
      <c r="M8" s="14">
        <f t="shared" si="0"/>
        <v>4150.2343500000061</v>
      </c>
      <c r="N8" s="14"/>
    </row>
    <row r="9" spans="1:17" x14ac:dyDescent="0.25">
      <c r="A9" s="22">
        <v>7</v>
      </c>
      <c r="B9" s="21">
        <f>'Barema''s aan 100%'!C10*'Verzorgende D1-D2-D3'!$P$6</f>
        <v>29680.875</v>
      </c>
      <c r="C9" s="4">
        <f>B9+('Barema''s aan 100%'!$I$4*'Verzorgende D1-D2-D3'!$P$6)</f>
        <v>31037.507705</v>
      </c>
      <c r="D9" s="4">
        <f>B9+('Barema''s aan 100%'!$J$4*'Verzorgende D1-D2-D3'!$P$6)</f>
        <v>30359.200775000001</v>
      </c>
      <c r="F9" s="22">
        <v>7</v>
      </c>
      <c r="G9" s="20">
        <f>'Barema''s aan 100%'!N10*'Verzorgende D1-D2-D3'!$P$6</f>
        <v>33951.566590000002</v>
      </c>
      <c r="H9" s="3">
        <f>G9+('Barema''s aan 100%'!$I$10*'Verzorgende D1-D2-D3'!$P$6)</f>
        <v>34629.892365</v>
      </c>
      <c r="I9" s="3">
        <f>G9+('Barema''s aan 100%'!$J$10*'Verzorgende D1-D2-D3'!$P$6)</f>
        <v>34290.738900000004</v>
      </c>
      <c r="K9" s="22">
        <v>7</v>
      </c>
      <c r="L9" s="14">
        <f t="shared" si="0"/>
        <v>3592.3846599999997</v>
      </c>
      <c r="M9" s="14">
        <f t="shared" si="0"/>
        <v>3931.5381250000028</v>
      </c>
      <c r="N9" s="14"/>
    </row>
    <row r="10" spans="1:17" x14ac:dyDescent="0.25">
      <c r="A10" s="22">
        <v>8</v>
      </c>
      <c r="B10" s="21">
        <f>'Barema''s aan 100%'!C11*'Verzorgende D1-D2-D3'!$P$6</f>
        <v>29680.875</v>
      </c>
      <c r="C10" s="4">
        <f>B10+('Barema''s aan 100%'!$I$4*'Verzorgende D1-D2-D3'!$P$6)</f>
        <v>31037.507705</v>
      </c>
      <c r="D10" s="4">
        <f>B10+('Barema''s aan 100%'!$J$4*'Verzorgende D1-D2-D3'!$P$6)</f>
        <v>30359.200775000001</v>
      </c>
      <c r="F10" s="22">
        <v>8</v>
      </c>
      <c r="G10" s="20">
        <f>'Barema''s aan 100%'!N11*'Verzorgende D1-D2-D3'!$P$6</f>
        <v>34364.667835</v>
      </c>
      <c r="H10" s="3">
        <f>G10+('Barema''s aan 100%'!$I$10*'Verzorgende D1-D2-D3'!$P$6)</f>
        <v>35042.993609999998</v>
      </c>
      <c r="I10" s="3">
        <f>G10+('Barema''s aan 100%'!$J$10*'Verzorgende D1-D2-D3'!$P$6)</f>
        <v>34703.840145000002</v>
      </c>
      <c r="K10" s="22">
        <v>8</v>
      </c>
      <c r="L10" s="14">
        <f t="shared" si="0"/>
        <v>4005.4859049999977</v>
      </c>
      <c r="M10" s="14">
        <f t="shared" si="0"/>
        <v>4344.6393700000008</v>
      </c>
      <c r="N10" s="14"/>
    </row>
    <row r="11" spans="1:17" x14ac:dyDescent="0.25">
      <c r="A11" s="22">
        <v>9</v>
      </c>
      <c r="B11" s="21">
        <f>'Barema''s aan 100%'!C12*'Verzorgende D1-D2-D3'!$P$6</f>
        <v>30434.674999999999</v>
      </c>
      <c r="C11" s="4">
        <f>B11+('Barema''s aan 100%'!$I$4*'Verzorgende D1-D2-D3'!$P$6)</f>
        <v>31791.307704999999</v>
      </c>
      <c r="D11" s="4">
        <f>B11+('Barema''s aan 100%'!$J$4*'Verzorgende D1-D2-D3'!$P$6)</f>
        <v>31113.000775</v>
      </c>
      <c r="F11" s="22">
        <v>9</v>
      </c>
      <c r="G11" s="20">
        <f>'Barema''s aan 100%'!N12*'Verzorgende D1-D2-D3'!$P$6</f>
        <v>34751.423770000001</v>
      </c>
      <c r="H11" s="3">
        <f>G11+('Barema''s aan 100%'!$I$10*'Verzorgende D1-D2-D3'!$P$6)</f>
        <v>35429.749544999999</v>
      </c>
      <c r="I11" s="3">
        <f>G11+('Barema''s aan 100%'!$J$10*'Verzorgende D1-D2-D3'!$P$6)</f>
        <v>35090.596080000003</v>
      </c>
      <c r="K11" s="22">
        <v>9</v>
      </c>
      <c r="L11" s="14">
        <f t="shared" si="0"/>
        <v>3638.4418399999995</v>
      </c>
      <c r="M11" s="14">
        <f t="shared" si="0"/>
        <v>3977.5953050000026</v>
      </c>
      <c r="N11" s="14"/>
    </row>
    <row r="12" spans="1:17" x14ac:dyDescent="0.25">
      <c r="A12" s="22">
        <v>10</v>
      </c>
      <c r="B12" s="21">
        <f>'Barema''s aan 100%'!C13*'Verzorgende D1-D2-D3'!$P$6</f>
        <v>30434.674999999999</v>
      </c>
      <c r="C12" s="4">
        <f>B12+('Barema''s aan 100%'!$I$4*'Verzorgende D1-D2-D3'!$P$6)</f>
        <v>31791.307704999999</v>
      </c>
      <c r="D12" s="4">
        <f>B12+('Barema''s aan 100%'!$J$4*'Verzorgende D1-D2-D3'!$P$6)</f>
        <v>31113.000775</v>
      </c>
      <c r="F12" s="22">
        <v>10</v>
      </c>
      <c r="G12" s="20">
        <f>'Barema''s aan 100%'!N13*'Verzorgende D1-D2-D3'!$P$6</f>
        <v>35113.341995000002</v>
      </c>
      <c r="H12" s="3">
        <f>G12+('Barema''s aan 100%'!$I$10*'Verzorgende D1-D2-D3'!$P$6)</f>
        <v>35791.66777</v>
      </c>
      <c r="I12" s="3">
        <f>G12+('Barema''s aan 100%'!$J$10*'Verzorgende D1-D2-D3'!$P$6)</f>
        <v>35452.514305000004</v>
      </c>
      <c r="K12" s="22">
        <v>10</v>
      </c>
      <c r="L12" s="14">
        <f t="shared" si="0"/>
        <v>4000.3600650000008</v>
      </c>
      <c r="M12" s="14">
        <f t="shared" si="0"/>
        <v>4339.5135300000038</v>
      </c>
      <c r="N12" s="14"/>
    </row>
    <row r="13" spans="1:17" x14ac:dyDescent="0.25">
      <c r="A13" s="22">
        <v>11</v>
      </c>
      <c r="B13" s="21">
        <f>'Barema''s aan 100%'!C14*'Verzorgende D1-D2-D3'!$P$6</f>
        <v>31094.25</v>
      </c>
      <c r="C13" s="3">
        <f>B13+('Barema''s aan 100%'!$I$10*'Verzorgende D1-D2-D3'!$P$6)</f>
        <v>31772.575775000001</v>
      </c>
      <c r="D13" s="3">
        <f>B13+('Barema''s aan 100%'!$J$10*'Verzorgende D1-D2-D3'!$P$6)</f>
        <v>31433.422310000002</v>
      </c>
      <c r="F13" s="22">
        <v>11</v>
      </c>
      <c r="G13" s="20">
        <f>'Barema''s aan 100%'!N14*'Verzorgende D1-D2-D3'!$P$6</f>
        <v>35451.440139999999</v>
      </c>
      <c r="H13" s="14">
        <f>G13</f>
        <v>35451.440139999999</v>
      </c>
      <c r="I13" s="14">
        <f>G13</f>
        <v>35451.440139999999</v>
      </c>
      <c r="K13" s="22">
        <v>11</v>
      </c>
      <c r="L13" s="14">
        <f t="shared" si="0"/>
        <v>3678.8643649999976</v>
      </c>
      <c r="M13" s="14">
        <f t="shared" si="0"/>
        <v>4018.017829999997</v>
      </c>
      <c r="N13" s="14"/>
    </row>
    <row r="14" spans="1:17" x14ac:dyDescent="0.25">
      <c r="A14" s="22">
        <v>12</v>
      </c>
      <c r="B14" s="21">
        <f>'Barema''s aan 100%'!C15*'Verzorgende D1-D2-D3'!$P$6</f>
        <v>31094.25</v>
      </c>
      <c r="C14" s="3">
        <f>B14+('Barema''s aan 100%'!$I$10*'Verzorgende D1-D2-D3'!$P$6)</f>
        <v>31772.575775000001</v>
      </c>
      <c r="D14" s="3">
        <f>B14+('Barema''s aan 100%'!$J$10*'Verzorgende D1-D2-D3'!$P$6)</f>
        <v>31433.422310000002</v>
      </c>
      <c r="F14" s="22">
        <v>12</v>
      </c>
      <c r="G14" s="20">
        <f>'Barema''s aan 100%'!N15*'Verzorgende D1-D2-D3'!$P$6</f>
        <v>35767.244650000001</v>
      </c>
      <c r="H14" s="14">
        <f t="shared" ref="H14:H47" si="1">G14</f>
        <v>35767.244650000001</v>
      </c>
      <c r="I14" s="14">
        <f t="shared" ref="I14:I47" si="2">G14</f>
        <v>35767.244650000001</v>
      </c>
      <c r="K14" s="22">
        <v>12</v>
      </c>
      <c r="L14" s="14">
        <f t="shared" si="0"/>
        <v>3994.6688749999994</v>
      </c>
      <c r="M14" s="14">
        <f t="shared" si="0"/>
        <v>4333.8223399999988</v>
      </c>
      <c r="N14" s="14"/>
    </row>
    <row r="15" spans="1:17" x14ac:dyDescent="0.25">
      <c r="A15" s="22">
        <v>13</v>
      </c>
      <c r="B15" s="21">
        <f>'Barema''s aan 100%'!C16*'Verzorgende D1-D2-D3'!$P$6</f>
        <v>31848.05</v>
      </c>
      <c r="C15" s="3">
        <f>B15+('Barema''s aan 100%'!$I$10*'Verzorgende D1-D2-D3'!$P$6)</f>
        <v>32526.375775</v>
      </c>
      <c r="D15" s="3">
        <f>B15+('Barema''s aan 100%'!$J$10*'Verzorgende D1-D2-D3'!$P$6)</f>
        <v>32187.222310000001</v>
      </c>
      <c r="F15" s="22">
        <v>13</v>
      </c>
      <c r="G15" s="20">
        <f>'Barema''s aan 100%'!N16*'Verzorgende D1-D2-D3'!$P$6</f>
        <v>36061.923914999999</v>
      </c>
      <c r="H15" s="14">
        <f t="shared" si="1"/>
        <v>36061.923914999999</v>
      </c>
      <c r="I15" s="14">
        <f t="shared" si="2"/>
        <v>36061.923914999999</v>
      </c>
      <c r="K15" s="22">
        <v>13</v>
      </c>
      <c r="L15" s="14">
        <f t="shared" si="0"/>
        <v>3535.548139999999</v>
      </c>
      <c r="M15" s="14">
        <f t="shared" si="0"/>
        <v>3874.7016049999984</v>
      </c>
      <c r="N15" s="14"/>
    </row>
    <row r="16" spans="1:17" x14ac:dyDescent="0.25">
      <c r="A16" s="22">
        <v>14</v>
      </c>
      <c r="B16" s="21">
        <f>'Barema''s aan 100%'!C17*'Verzorgende D1-D2-D3'!$P$6</f>
        <v>31848.05</v>
      </c>
      <c r="C16" s="3">
        <f>B16+('Barema''s aan 100%'!$I$10*'Verzorgende D1-D2-D3'!$P$6)</f>
        <v>32526.375775</v>
      </c>
      <c r="D16" s="3">
        <f>B16+('Barema''s aan 100%'!$J$10*'Verzorgende D1-D2-D3'!$P$6)</f>
        <v>32187.222310000001</v>
      </c>
      <c r="F16" s="22">
        <v>14</v>
      </c>
      <c r="G16" s="20">
        <f>'Barema''s aan 100%'!N17*'Verzorgende D1-D2-D3'!$P$6</f>
        <v>36336.740550000002</v>
      </c>
      <c r="H16" s="14">
        <f t="shared" si="1"/>
        <v>36336.740550000002</v>
      </c>
      <c r="I16" s="14">
        <f t="shared" si="2"/>
        <v>36336.740550000002</v>
      </c>
      <c r="K16" s="22">
        <v>14</v>
      </c>
      <c r="L16" s="14">
        <f t="shared" si="0"/>
        <v>3810.3647750000018</v>
      </c>
      <c r="M16" s="14">
        <f t="shared" si="0"/>
        <v>4149.5182400000012</v>
      </c>
      <c r="N16" s="14"/>
    </row>
    <row r="17" spans="1:14" x14ac:dyDescent="0.25">
      <c r="A17" s="22">
        <v>15</v>
      </c>
      <c r="B17" s="21">
        <f>'Barema''s aan 100%'!C18*'Verzorgende D1-D2-D3'!$P$6</f>
        <v>32507.625</v>
      </c>
      <c r="C17" s="3">
        <f>B17+('Barema''s aan 100%'!$I$10*'Verzorgende D1-D2-D3'!$P$6)</f>
        <v>33185.950774999998</v>
      </c>
      <c r="D17" s="3">
        <f>B17+('Barema''s aan 100%'!$J$10*'Verzorgende D1-D2-D3'!$P$6)</f>
        <v>32846.797310000002</v>
      </c>
      <c r="F17" s="22">
        <v>15</v>
      </c>
      <c r="G17" s="20">
        <f>'Barema''s aan 100%'!N18*'Verzorgende D1-D2-D3'!$P$6</f>
        <v>36592.957170000001</v>
      </c>
      <c r="H17" s="14">
        <f t="shared" si="1"/>
        <v>36592.957170000001</v>
      </c>
      <c r="I17" s="14">
        <f t="shared" si="2"/>
        <v>36592.957170000001</v>
      </c>
      <c r="K17" s="22">
        <v>15</v>
      </c>
      <c r="L17" s="14">
        <f t="shared" si="0"/>
        <v>3407.006395000004</v>
      </c>
      <c r="M17" s="14">
        <f t="shared" si="0"/>
        <v>3746.1598599999998</v>
      </c>
      <c r="N17" s="14"/>
    </row>
    <row r="18" spans="1:14" x14ac:dyDescent="0.25">
      <c r="A18" s="22">
        <v>16</v>
      </c>
      <c r="B18" s="21">
        <f>'Barema''s aan 100%'!C19*'Verzorgende D1-D2-D3'!$P$6</f>
        <v>32507.625</v>
      </c>
      <c r="C18" s="3">
        <f>B18+('Barema''s aan 100%'!$I$10*'Verzorgende D1-D2-D3'!$P$6)</f>
        <v>33185.950774999998</v>
      </c>
      <c r="D18" s="3">
        <f>B18+('Barema''s aan 100%'!$J$10*'Verzorgende D1-D2-D3'!$P$6)</f>
        <v>32846.797310000002</v>
      </c>
      <c r="F18" s="22">
        <v>16</v>
      </c>
      <c r="G18" s="20">
        <f>'Barema''s aan 100%'!N19*'Verzorgende D1-D2-D3'!$P$6</f>
        <v>36786.137264999998</v>
      </c>
      <c r="H18" s="14">
        <f t="shared" si="1"/>
        <v>36786.137264999998</v>
      </c>
      <c r="I18" s="14">
        <f t="shared" si="2"/>
        <v>36786.137264999998</v>
      </c>
      <c r="K18" s="22">
        <v>16</v>
      </c>
      <c r="L18" s="14">
        <f t="shared" si="0"/>
        <v>3600.18649</v>
      </c>
      <c r="M18" s="14">
        <f t="shared" si="0"/>
        <v>3939.3399549999958</v>
      </c>
      <c r="N18" s="14"/>
    </row>
    <row r="19" spans="1:14" x14ac:dyDescent="0.25">
      <c r="A19" s="22">
        <v>17</v>
      </c>
      <c r="B19" s="21">
        <f>'Barema''s aan 100%'!C20*'Verzorgende D1-D2-D3'!$P$6</f>
        <v>33261.425000000003</v>
      </c>
      <c r="C19" s="3">
        <f>B19+('Barema''s aan 100%'!$I$10*'Verzorgende D1-D2-D3'!$P$6)</f>
        <v>33939.750775</v>
      </c>
      <c r="D19" s="3">
        <f>B19+('Barema''s aan 100%'!$J$10*'Verzorgende D1-D2-D3'!$P$6)</f>
        <v>33600.597310000005</v>
      </c>
      <c r="F19" s="22">
        <v>17</v>
      </c>
      <c r="G19" s="20">
        <f>'Barema''s aan 100%'!N20*'Verzorgende D1-D2-D3'!$P$6</f>
        <v>36965.824340000006</v>
      </c>
      <c r="H19" s="14">
        <f t="shared" si="1"/>
        <v>36965.824340000006</v>
      </c>
      <c r="I19" s="14">
        <f t="shared" si="2"/>
        <v>36965.824340000006</v>
      </c>
      <c r="K19" s="22">
        <v>17</v>
      </c>
      <c r="L19" s="14">
        <f t="shared" si="0"/>
        <v>3026.0735650000061</v>
      </c>
      <c r="M19" s="14">
        <f t="shared" si="0"/>
        <v>3365.2270300000018</v>
      </c>
      <c r="N19" s="14"/>
    </row>
    <row r="20" spans="1:14" x14ac:dyDescent="0.25">
      <c r="A20" s="22">
        <v>18</v>
      </c>
      <c r="B20" s="21">
        <f>'Barema''s aan 100%'!C21*'Verzorgende D1-D2-D3'!$P$6</f>
        <v>35522.825000000004</v>
      </c>
      <c r="C20" s="20">
        <f>B20</f>
        <v>35522.825000000004</v>
      </c>
      <c r="D20" s="20">
        <f>B20</f>
        <v>35522.825000000004</v>
      </c>
      <c r="F20" s="22">
        <v>18</v>
      </c>
      <c r="G20" s="20">
        <f>'Barema''s aan 100%'!N21*'Verzorgende D1-D2-D3'!$P$6</f>
        <v>37132.772195000005</v>
      </c>
      <c r="H20" s="14">
        <f t="shared" si="1"/>
        <v>37132.772195000005</v>
      </c>
      <c r="I20" s="14">
        <f t="shared" si="2"/>
        <v>37132.772195000005</v>
      </c>
      <c r="K20" s="22">
        <v>18</v>
      </c>
      <c r="L20" s="14">
        <f t="shared" si="0"/>
        <v>1609.9471950000006</v>
      </c>
      <c r="M20" s="14">
        <f t="shared" si="0"/>
        <v>1609.9471950000006</v>
      </c>
      <c r="N20" s="14"/>
    </row>
    <row r="21" spans="1:14" x14ac:dyDescent="0.25">
      <c r="A21" s="22">
        <v>19</v>
      </c>
      <c r="B21" s="21">
        <f>'Barema''s aan 100%'!C22*'Verzorgende D1-D2-D3'!$P$6</f>
        <v>36182.400000000001</v>
      </c>
      <c r="C21" s="20">
        <f t="shared" ref="C21:C47" si="3">B21</f>
        <v>36182.400000000001</v>
      </c>
      <c r="D21" s="20">
        <f t="shared" ref="D21:D47" si="4">B21</f>
        <v>36182.400000000001</v>
      </c>
      <c r="F21" s="22">
        <v>19</v>
      </c>
      <c r="G21" s="20">
        <f>'Barema''s aan 100%'!N22*'Verzorgende D1-D2-D3'!$P$6</f>
        <v>38066.9</v>
      </c>
      <c r="H21" s="14">
        <f t="shared" si="1"/>
        <v>38066.9</v>
      </c>
      <c r="I21" s="14">
        <f t="shared" si="2"/>
        <v>38066.9</v>
      </c>
      <c r="K21" s="22">
        <v>19</v>
      </c>
      <c r="L21" s="14">
        <f t="shared" si="0"/>
        <v>1884.5</v>
      </c>
      <c r="M21" s="14">
        <f t="shared" si="0"/>
        <v>1884.5</v>
      </c>
      <c r="N21" s="14"/>
    </row>
    <row r="22" spans="1:14" x14ac:dyDescent="0.25">
      <c r="A22" s="22">
        <v>20</v>
      </c>
      <c r="B22" s="21">
        <f>'Barema''s aan 100%'!C23*'Verzorgende D1-D2-D3'!$P$6</f>
        <v>36182.400000000001</v>
      </c>
      <c r="C22" s="20">
        <f t="shared" si="3"/>
        <v>36182.400000000001</v>
      </c>
      <c r="D22" s="20">
        <f t="shared" si="4"/>
        <v>36182.400000000001</v>
      </c>
      <c r="F22" s="22">
        <v>20</v>
      </c>
      <c r="G22" s="20">
        <f>'Barema''s aan 100%'!N23*'Verzorgende D1-D2-D3'!$P$6</f>
        <v>38066.9</v>
      </c>
      <c r="H22" s="14">
        <f t="shared" si="1"/>
        <v>38066.9</v>
      </c>
      <c r="I22" s="14">
        <f t="shared" si="2"/>
        <v>38066.9</v>
      </c>
      <c r="K22" s="22">
        <v>20</v>
      </c>
      <c r="L22" s="14">
        <f t="shared" si="0"/>
        <v>1884.5</v>
      </c>
      <c r="M22" s="14">
        <f t="shared" si="0"/>
        <v>1884.5</v>
      </c>
      <c r="N22" s="14"/>
    </row>
    <row r="23" spans="1:14" x14ac:dyDescent="0.25">
      <c r="A23" s="22">
        <v>21</v>
      </c>
      <c r="B23" s="21">
        <f>'Barema''s aan 100%'!C24*'Verzorgende D1-D2-D3'!$P$6</f>
        <v>36936.200000000004</v>
      </c>
      <c r="C23" s="20">
        <f t="shared" si="3"/>
        <v>36936.200000000004</v>
      </c>
      <c r="D23" s="20">
        <f t="shared" si="4"/>
        <v>36936.200000000004</v>
      </c>
      <c r="F23" s="22">
        <v>21</v>
      </c>
      <c r="G23" s="20">
        <f>'Barema''s aan 100%'!N24*'Verzorgende D1-D2-D3'!$P$6</f>
        <v>39103.375</v>
      </c>
      <c r="H23" s="14">
        <f t="shared" si="1"/>
        <v>39103.375</v>
      </c>
      <c r="I23" s="14">
        <f t="shared" si="2"/>
        <v>39103.375</v>
      </c>
      <c r="K23" s="22">
        <v>21</v>
      </c>
      <c r="L23" s="14">
        <f t="shared" si="0"/>
        <v>2167.1749999999956</v>
      </c>
      <c r="M23" s="14">
        <f t="shared" si="0"/>
        <v>2167.1749999999956</v>
      </c>
      <c r="N23" s="14"/>
    </row>
    <row r="24" spans="1:14" x14ac:dyDescent="0.25">
      <c r="A24" s="22">
        <v>22</v>
      </c>
      <c r="B24" s="21">
        <f>'Barema''s aan 100%'!C25*'Verzorgende D1-D2-D3'!$P$6</f>
        <v>36936.200000000004</v>
      </c>
      <c r="C24" s="20">
        <f t="shared" si="3"/>
        <v>36936.200000000004</v>
      </c>
      <c r="D24" s="20">
        <f t="shared" si="4"/>
        <v>36936.200000000004</v>
      </c>
      <c r="F24" s="22">
        <v>22</v>
      </c>
      <c r="G24" s="20">
        <f>'Barema''s aan 100%'!N25*'Verzorgende D1-D2-D3'!$P$6</f>
        <v>39103.375</v>
      </c>
      <c r="H24" s="14">
        <f t="shared" si="1"/>
        <v>39103.375</v>
      </c>
      <c r="I24" s="14">
        <f t="shared" si="2"/>
        <v>39103.375</v>
      </c>
      <c r="K24" s="22">
        <v>22</v>
      </c>
      <c r="L24" s="14">
        <f t="shared" si="0"/>
        <v>2167.1749999999956</v>
      </c>
      <c r="M24" s="14">
        <f t="shared" si="0"/>
        <v>2167.1749999999956</v>
      </c>
      <c r="N24" s="14"/>
    </row>
    <row r="25" spans="1:14" x14ac:dyDescent="0.25">
      <c r="A25" s="22">
        <v>23</v>
      </c>
      <c r="B25" s="21">
        <f>'Barema''s aan 100%'!C26*'Verzorgende D1-D2-D3'!$P$6</f>
        <v>37595.775000000001</v>
      </c>
      <c r="C25" s="20">
        <f t="shared" si="3"/>
        <v>37595.775000000001</v>
      </c>
      <c r="D25" s="20">
        <f t="shared" si="4"/>
        <v>37595.775000000001</v>
      </c>
      <c r="F25" s="22">
        <v>23</v>
      </c>
      <c r="G25" s="20">
        <f>'Barema''s aan 100%'!N26*'Verzorgende D1-D2-D3'!$P$6</f>
        <v>40234.075000000004</v>
      </c>
      <c r="H25" s="14">
        <f t="shared" si="1"/>
        <v>40234.075000000004</v>
      </c>
      <c r="I25" s="14">
        <f t="shared" si="2"/>
        <v>40234.075000000004</v>
      </c>
      <c r="K25" s="22">
        <v>23</v>
      </c>
      <c r="L25" s="14">
        <f t="shared" si="0"/>
        <v>2638.3000000000029</v>
      </c>
      <c r="M25" s="14">
        <f t="shared" si="0"/>
        <v>2638.3000000000029</v>
      </c>
      <c r="N25" s="14"/>
    </row>
    <row r="26" spans="1:14" x14ac:dyDescent="0.25">
      <c r="A26" s="22">
        <v>24</v>
      </c>
      <c r="B26" s="21">
        <f>'Barema''s aan 100%'!C27*'Verzorgende D1-D2-D3'!$P$6</f>
        <v>37595.775000000001</v>
      </c>
      <c r="C26" s="20">
        <f t="shared" si="3"/>
        <v>37595.775000000001</v>
      </c>
      <c r="D26" s="20">
        <f t="shared" si="4"/>
        <v>37595.775000000001</v>
      </c>
      <c r="F26" s="22">
        <v>24</v>
      </c>
      <c r="G26" s="20">
        <f>'Barema''s aan 100%'!N27*'Verzorgende D1-D2-D3'!$P$6</f>
        <v>40234.075000000004</v>
      </c>
      <c r="H26" s="14">
        <f t="shared" si="1"/>
        <v>40234.075000000004</v>
      </c>
      <c r="I26" s="14">
        <f t="shared" si="2"/>
        <v>40234.075000000004</v>
      </c>
      <c r="K26" s="22">
        <v>24</v>
      </c>
      <c r="L26" s="14">
        <f t="shared" si="0"/>
        <v>2638.3000000000029</v>
      </c>
      <c r="M26" s="14">
        <f t="shared" si="0"/>
        <v>2638.3000000000029</v>
      </c>
      <c r="N26" s="14"/>
    </row>
    <row r="27" spans="1:14" x14ac:dyDescent="0.25">
      <c r="A27" s="22">
        <v>25</v>
      </c>
      <c r="B27" s="21">
        <f>'Barema''s aan 100%'!C28*'Verzorgende D1-D2-D3'!$P$6</f>
        <v>38349.575000000004</v>
      </c>
      <c r="C27" s="20">
        <f t="shared" si="3"/>
        <v>38349.575000000004</v>
      </c>
      <c r="D27" s="20">
        <f t="shared" si="4"/>
        <v>38349.575000000004</v>
      </c>
      <c r="F27" s="22">
        <v>25</v>
      </c>
      <c r="G27" s="20">
        <f>'Barema''s aan 100%'!N28*'Verzorgende D1-D2-D3'!$P$6</f>
        <v>41364.775000000001</v>
      </c>
      <c r="H27" s="14">
        <f t="shared" si="1"/>
        <v>41364.775000000001</v>
      </c>
      <c r="I27" s="14">
        <f t="shared" si="2"/>
        <v>41364.775000000001</v>
      </c>
      <c r="K27" s="22">
        <v>25</v>
      </c>
      <c r="L27" s="14">
        <f t="shared" si="0"/>
        <v>3015.1999999999971</v>
      </c>
      <c r="M27" s="14">
        <f t="shared" si="0"/>
        <v>3015.1999999999971</v>
      </c>
      <c r="N27" s="14"/>
    </row>
    <row r="28" spans="1:14" x14ac:dyDescent="0.25">
      <c r="A28" s="22">
        <v>26</v>
      </c>
      <c r="B28" s="21">
        <f>'Barema''s aan 100%'!C29*'Verzorgende D1-D2-D3'!$P$6</f>
        <v>38349.575000000004</v>
      </c>
      <c r="C28" s="20">
        <f t="shared" si="3"/>
        <v>38349.575000000004</v>
      </c>
      <c r="D28" s="20">
        <f t="shared" si="4"/>
        <v>38349.575000000004</v>
      </c>
      <c r="F28" s="22">
        <v>26</v>
      </c>
      <c r="G28" s="20">
        <f>'Barema''s aan 100%'!N29*'Verzorgende D1-D2-D3'!$P$6</f>
        <v>41364.775000000001</v>
      </c>
      <c r="H28" s="14">
        <f t="shared" si="1"/>
        <v>41364.775000000001</v>
      </c>
      <c r="I28" s="14">
        <f t="shared" si="2"/>
        <v>41364.775000000001</v>
      </c>
      <c r="K28" s="22">
        <v>26</v>
      </c>
      <c r="L28" s="14">
        <f t="shared" si="0"/>
        <v>3015.1999999999971</v>
      </c>
      <c r="M28" s="14">
        <f t="shared" si="0"/>
        <v>3015.1999999999971</v>
      </c>
      <c r="N28" s="14"/>
    </row>
    <row r="29" spans="1:14" x14ac:dyDescent="0.25">
      <c r="A29" s="22">
        <v>27</v>
      </c>
      <c r="B29" s="21">
        <f>'Barema''s aan 100%'!C30*'Verzorgende D1-D2-D3'!$P$6</f>
        <v>39009.15</v>
      </c>
      <c r="C29" s="20">
        <f t="shared" si="3"/>
        <v>39009.15</v>
      </c>
      <c r="D29" s="20">
        <f t="shared" si="4"/>
        <v>39009.15</v>
      </c>
      <c r="F29" s="22">
        <v>27</v>
      </c>
      <c r="G29" s="20">
        <f>'Barema''s aan 100%'!N30*'Verzorgende D1-D2-D3'!$P$6</f>
        <v>42966.6</v>
      </c>
      <c r="H29" s="14">
        <f t="shared" si="1"/>
        <v>42966.6</v>
      </c>
      <c r="I29" s="14">
        <f t="shared" si="2"/>
        <v>42966.6</v>
      </c>
      <c r="K29" s="22">
        <v>27</v>
      </c>
      <c r="L29" s="14">
        <f t="shared" si="0"/>
        <v>3957.4499999999971</v>
      </c>
      <c r="M29" s="14">
        <f t="shared" si="0"/>
        <v>3957.4499999999971</v>
      </c>
      <c r="N29" s="14"/>
    </row>
    <row r="30" spans="1:14" x14ac:dyDescent="0.25">
      <c r="A30" s="22">
        <v>28</v>
      </c>
      <c r="B30" s="21">
        <f>'Barema''s aan 100%'!C31*'Verzorgende D1-D2-D3'!$P$6</f>
        <v>39009.15</v>
      </c>
      <c r="C30" s="20">
        <f t="shared" si="3"/>
        <v>39009.15</v>
      </c>
      <c r="D30" s="20">
        <f t="shared" si="4"/>
        <v>39009.15</v>
      </c>
      <c r="F30" s="22">
        <v>28</v>
      </c>
      <c r="G30" s="20">
        <f>'Barema''s aan 100%'!N31*'Verzorgende D1-D2-D3'!$P$6</f>
        <v>42966.6</v>
      </c>
      <c r="H30" s="14">
        <f t="shared" si="1"/>
        <v>42966.6</v>
      </c>
      <c r="I30" s="14">
        <f t="shared" si="2"/>
        <v>42966.6</v>
      </c>
      <c r="K30" s="22">
        <v>28</v>
      </c>
      <c r="L30" s="14">
        <f t="shared" si="0"/>
        <v>3957.4499999999971</v>
      </c>
      <c r="M30" s="14">
        <f t="shared" si="0"/>
        <v>3957.4499999999971</v>
      </c>
      <c r="N30" s="14"/>
    </row>
    <row r="31" spans="1:14" x14ac:dyDescent="0.25">
      <c r="A31" s="22">
        <v>29</v>
      </c>
      <c r="B31" s="21">
        <f>'Barema''s aan 100%'!C32*'Verzorgende D1-D2-D3'!$P$6</f>
        <v>39009.15</v>
      </c>
      <c r="C31" s="20">
        <f t="shared" si="3"/>
        <v>39009.15</v>
      </c>
      <c r="D31" s="20">
        <f t="shared" si="4"/>
        <v>39009.15</v>
      </c>
      <c r="F31" s="22">
        <v>29</v>
      </c>
      <c r="G31" s="20">
        <f>'Barema''s aan 100%'!N32*'Verzorgende D1-D2-D3'!$P$6</f>
        <v>42966.6</v>
      </c>
      <c r="H31" s="14">
        <f t="shared" si="1"/>
        <v>42966.6</v>
      </c>
      <c r="I31" s="14">
        <f t="shared" si="2"/>
        <v>42966.6</v>
      </c>
      <c r="K31" s="22">
        <v>29</v>
      </c>
      <c r="L31" s="14">
        <f t="shared" si="0"/>
        <v>3957.4499999999971</v>
      </c>
      <c r="M31" s="14">
        <f t="shared" si="0"/>
        <v>3957.4499999999971</v>
      </c>
      <c r="N31" s="14"/>
    </row>
    <row r="32" spans="1:14" x14ac:dyDescent="0.25">
      <c r="A32" s="22">
        <v>30</v>
      </c>
      <c r="B32" s="21">
        <f>'Barema''s aan 100%'!C33*'Verzorgende D1-D2-D3'!$P$6</f>
        <v>39009.15</v>
      </c>
      <c r="C32" s="20">
        <f t="shared" si="3"/>
        <v>39009.15</v>
      </c>
      <c r="D32" s="20">
        <f t="shared" si="4"/>
        <v>39009.15</v>
      </c>
      <c r="F32" s="22">
        <v>30</v>
      </c>
      <c r="G32" s="20">
        <f>'Barema''s aan 100%'!N33*'Verzorgende D1-D2-D3'!$P$6</f>
        <v>42966.6</v>
      </c>
      <c r="H32" s="14">
        <f t="shared" si="1"/>
        <v>42966.6</v>
      </c>
      <c r="I32" s="14">
        <f t="shared" si="2"/>
        <v>42966.6</v>
      </c>
      <c r="K32" s="22">
        <v>30</v>
      </c>
      <c r="L32" s="14">
        <f t="shared" si="0"/>
        <v>3957.4499999999971</v>
      </c>
      <c r="M32" s="14">
        <f t="shared" si="0"/>
        <v>3957.4499999999971</v>
      </c>
      <c r="N32" s="14"/>
    </row>
    <row r="33" spans="1:14" x14ac:dyDescent="0.25">
      <c r="A33" s="22">
        <v>31</v>
      </c>
      <c r="B33" s="21">
        <f>'Barema''s aan 100%'!C34*'Verzorgende D1-D2-D3'!$P$6</f>
        <v>39009.15</v>
      </c>
      <c r="C33" s="20">
        <f t="shared" si="3"/>
        <v>39009.15</v>
      </c>
      <c r="D33" s="20">
        <f t="shared" si="4"/>
        <v>39009.15</v>
      </c>
      <c r="F33" s="22">
        <v>31</v>
      </c>
      <c r="G33" s="20">
        <f>'Barema''s aan 100%'!N34*'Verzorgende D1-D2-D3'!$P$6</f>
        <v>42966.6</v>
      </c>
      <c r="H33" s="14">
        <f t="shared" si="1"/>
        <v>42966.6</v>
      </c>
      <c r="I33" s="14">
        <f t="shared" si="2"/>
        <v>42966.6</v>
      </c>
      <c r="K33" s="22">
        <v>31</v>
      </c>
      <c r="L33" s="14">
        <f t="shared" si="0"/>
        <v>3957.4499999999971</v>
      </c>
      <c r="M33" s="14">
        <f t="shared" si="0"/>
        <v>3957.4499999999971</v>
      </c>
      <c r="N33" s="14"/>
    </row>
    <row r="34" spans="1:14" x14ac:dyDescent="0.25">
      <c r="A34" s="22">
        <v>32</v>
      </c>
      <c r="B34" s="21">
        <f>'Barema''s aan 100%'!C35*'Verzorgende D1-D2-D3'!$P$6</f>
        <v>39009.15</v>
      </c>
      <c r="C34" s="20">
        <f t="shared" si="3"/>
        <v>39009.15</v>
      </c>
      <c r="D34" s="20">
        <f t="shared" si="4"/>
        <v>39009.15</v>
      </c>
      <c r="F34" s="22">
        <v>32</v>
      </c>
      <c r="G34" s="20">
        <f>'Barema''s aan 100%'!N35*'Verzorgende D1-D2-D3'!$P$6</f>
        <v>42966.6</v>
      </c>
      <c r="H34" s="14">
        <f t="shared" si="1"/>
        <v>42966.6</v>
      </c>
      <c r="I34" s="14">
        <f t="shared" si="2"/>
        <v>42966.6</v>
      </c>
      <c r="K34" s="22">
        <v>32</v>
      </c>
      <c r="L34" s="14">
        <f t="shared" si="0"/>
        <v>3957.4499999999971</v>
      </c>
      <c r="M34" s="14">
        <f t="shared" si="0"/>
        <v>3957.4499999999971</v>
      </c>
      <c r="N34" s="14"/>
    </row>
    <row r="35" spans="1:14" x14ac:dyDescent="0.25">
      <c r="A35" s="22">
        <v>33</v>
      </c>
      <c r="B35" s="21">
        <f>'Barema''s aan 100%'!C36*'Verzorgende D1-D2-D3'!$P$6</f>
        <v>39009.15</v>
      </c>
      <c r="C35" s="20">
        <f t="shared" si="3"/>
        <v>39009.15</v>
      </c>
      <c r="D35" s="20">
        <f t="shared" si="4"/>
        <v>39009.15</v>
      </c>
      <c r="F35" s="22">
        <v>33</v>
      </c>
      <c r="G35" s="20">
        <f>'Barema''s aan 100%'!N36*'Verzorgende D1-D2-D3'!$P$6</f>
        <v>42966.6</v>
      </c>
      <c r="H35" s="14">
        <f t="shared" si="1"/>
        <v>42966.6</v>
      </c>
      <c r="I35" s="14">
        <f t="shared" si="2"/>
        <v>42966.6</v>
      </c>
      <c r="K35" s="22">
        <v>33</v>
      </c>
      <c r="L35" s="14">
        <f t="shared" si="0"/>
        <v>3957.4499999999971</v>
      </c>
      <c r="M35" s="14">
        <f t="shared" si="0"/>
        <v>3957.4499999999971</v>
      </c>
      <c r="N35" s="14"/>
    </row>
    <row r="36" spans="1:14" x14ac:dyDescent="0.25">
      <c r="A36" s="22">
        <v>34</v>
      </c>
      <c r="B36" s="21">
        <f>'Barema''s aan 100%'!C37*'Verzorgende D1-D2-D3'!$P$6</f>
        <v>39009.15</v>
      </c>
      <c r="C36" s="20">
        <f t="shared" si="3"/>
        <v>39009.15</v>
      </c>
      <c r="D36" s="20">
        <f t="shared" si="4"/>
        <v>39009.15</v>
      </c>
      <c r="F36" s="22">
        <v>34</v>
      </c>
      <c r="G36" s="20">
        <f>'Barema''s aan 100%'!N37*'Verzorgende D1-D2-D3'!$P$6</f>
        <v>42966.6</v>
      </c>
      <c r="H36" s="14">
        <f t="shared" si="1"/>
        <v>42966.6</v>
      </c>
      <c r="I36" s="14">
        <f t="shared" si="2"/>
        <v>42966.6</v>
      </c>
      <c r="K36" s="22">
        <v>34</v>
      </c>
      <c r="L36" s="14">
        <f t="shared" si="0"/>
        <v>3957.4499999999971</v>
      </c>
      <c r="M36" s="14">
        <f t="shared" si="0"/>
        <v>3957.4499999999971</v>
      </c>
      <c r="N36" s="14"/>
    </row>
    <row r="37" spans="1:14" x14ac:dyDescent="0.25">
      <c r="A37" s="22">
        <v>35</v>
      </c>
      <c r="B37" s="21">
        <f>'Barema''s aan 100%'!C38*'Verzorgende D1-D2-D3'!$P$6</f>
        <v>39009.15</v>
      </c>
      <c r="C37" s="20">
        <f t="shared" si="3"/>
        <v>39009.15</v>
      </c>
      <c r="D37" s="20">
        <f t="shared" si="4"/>
        <v>39009.15</v>
      </c>
      <c r="F37" s="22">
        <v>35</v>
      </c>
      <c r="G37" s="20">
        <f>'Barema''s aan 100%'!N38*'Verzorgende D1-D2-D3'!$P$6</f>
        <v>42966.6</v>
      </c>
      <c r="H37" s="14">
        <f t="shared" si="1"/>
        <v>42966.6</v>
      </c>
      <c r="I37" s="14">
        <f t="shared" si="2"/>
        <v>42966.6</v>
      </c>
      <c r="K37" s="22">
        <v>35</v>
      </c>
      <c r="L37" s="14">
        <f t="shared" si="0"/>
        <v>3957.4499999999971</v>
      </c>
      <c r="M37" s="14">
        <f t="shared" si="0"/>
        <v>3957.4499999999971</v>
      </c>
      <c r="N37" s="14"/>
    </row>
    <row r="38" spans="1:14" x14ac:dyDescent="0.25">
      <c r="A38" s="22">
        <v>36</v>
      </c>
      <c r="B38" s="21">
        <f>'Barema''s aan 100%'!C39*'Verzorgende D1-D2-D3'!$P$6</f>
        <v>39009.15</v>
      </c>
      <c r="C38" s="20">
        <f t="shared" si="3"/>
        <v>39009.15</v>
      </c>
      <c r="D38" s="20">
        <f t="shared" si="4"/>
        <v>39009.15</v>
      </c>
      <c r="F38" s="22">
        <v>36</v>
      </c>
      <c r="G38" s="20">
        <f>'Barema''s aan 100%'!N39*'Verzorgende D1-D2-D3'!$P$6</f>
        <v>42966.6</v>
      </c>
      <c r="H38" s="14">
        <f t="shared" si="1"/>
        <v>42966.6</v>
      </c>
      <c r="I38" s="14">
        <f t="shared" si="2"/>
        <v>42966.6</v>
      </c>
      <c r="K38" s="22">
        <v>36</v>
      </c>
      <c r="L38" s="14">
        <f t="shared" si="0"/>
        <v>3957.4499999999971</v>
      </c>
      <c r="M38" s="14">
        <f t="shared" si="0"/>
        <v>3957.4499999999971</v>
      </c>
      <c r="N38" s="14"/>
    </row>
    <row r="39" spans="1:14" x14ac:dyDescent="0.25">
      <c r="A39" s="22">
        <v>37</v>
      </c>
      <c r="B39" s="21">
        <f>'Barema''s aan 100%'!C40*'Verzorgende D1-D2-D3'!$P$6</f>
        <v>39009.15</v>
      </c>
      <c r="C39" s="20">
        <f t="shared" si="3"/>
        <v>39009.15</v>
      </c>
      <c r="D39" s="20">
        <f t="shared" si="4"/>
        <v>39009.15</v>
      </c>
      <c r="F39" s="22">
        <v>37</v>
      </c>
      <c r="G39" s="20">
        <f>'Barema''s aan 100%'!N40*'Verzorgende D1-D2-D3'!$P$6</f>
        <v>42966.6</v>
      </c>
      <c r="H39" s="14">
        <f t="shared" si="1"/>
        <v>42966.6</v>
      </c>
      <c r="I39" s="14">
        <f t="shared" si="2"/>
        <v>42966.6</v>
      </c>
      <c r="K39" s="22">
        <v>37</v>
      </c>
      <c r="L39" s="14">
        <f t="shared" si="0"/>
        <v>3957.4499999999971</v>
      </c>
      <c r="M39" s="14">
        <f t="shared" si="0"/>
        <v>3957.4499999999971</v>
      </c>
      <c r="N39" s="14"/>
    </row>
    <row r="40" spans="1:14" x14ac:dyDescent="0.25">
      <c r="A40" s="22">
        <v>38</v>
      </c>
      <c r="B40" s="21">
        <f>'Barema''s aan 100%'!C41*'Verzorgende D1-D2-D3'!$P$6</f>
        <v>39009.15</v>
      </c>
      <c r="C40" s="20">
        <f t="shared" si="3"/>
        <v>39009.15</v>
      </c>
      <c r="D40" s="20">
        <f t="shared" si="4"/>
        <v>39009.15</v>
      </c>
      <c r="F40" s="22">
        <v>38</v>
      </c>
      <c r="G40" s="20">
        <f>'Barema''s aan 100%'!N41*'Verzorgende D1-D2-D3'!$P$6</f>
        <v>42966.6</v>
      </c>
      <c r="H40" s="14">
        <f t="shared" si="1"/>
        <v>42966.6</v>
      </c>
      <c r="I40" s="14">
        <f t="shared" si="2"/>
        <v>42966.6</v>
      </c>
      <c r="K40" s="22">
        <v>38</v>
      </c>
      <c r="L40" s="14">
        <f t="shared" si="0"/>
        <v>3957.4499999999971</v>
      </c>
      <c r="M40" s="14">
        <f t="shared" si="0"/>
        <v>3957.4499999999971</v>
      </c>
      <c r="N40" s="14"/>
    </row>
    <row r="41" spans="1:14" x14ac:dyDescent="0.25">
      <c r="A41" s="22">
        <v>39</v>
      </c>
      <c r="B41" s="21">
        <f>'Barema''s aan 100%'!C42*'Verzorgende D1-D2-D3'!$P$6</f>
        <v>39009.15</v>
      </c>
      <c r="C41" s="20">
        <f t="shared" si="3"/>
        <v>39009.15</v>
      </c>
      <c r="D41" s="20">
        <f t="shared" si="4"/>
        <v>39009.15</v>
      </c>
      <c r="F41" s="22">
        <v>39</v>
      </c>
      <c r="G41" s="20">
        <f>'Barema''s aan 100%'!N42*'Verzorgende D1-D2-D3'!$P$6</f>
        <v>42966.6</v>
      </c>
      <c r="H41" s="14">
        <f t="shared" si="1"/>
        <v>42966.6</v>
      </c>
      <c r="I41" s="14">
        <f t="shared" si="2"/>
        <v>42966.6</v>
      </c>
      <c r="K41" s="22">
        <v>39</v>
      </c>
      <c r="L41" s="14">
        <f t="shared" si="0"/>
        <v>3957.4499999999971</v>
      </c>
      <c r="M41" s="14">
        <f t="shared" si="0"/>
        <v>3957.4499999999971</v>
      </c>
      <c r="N41" s="14"/>
    </row>
    <row r="42" spans="1:14" x14ac:dyDescent="0.25">
      <c r="A42" s="22">
        <v>40</v>
      </c>
      <c r="B42" s="21">
        <f>'Barema''s aan 100%'!C43*'Verzorgende D1-D2-D3'!$P$6</f>
        <v>39009.15</v>
      </c>
      <c r="C42" s="20">
        <f t="shared" si="3"/>
        <v>39009.15</v>
      </c>
      <c r="D42" s="20">
        <f t="shared" si="4"/>
        <v>39009.15</v>
      </c>
      <c r="F42" s="22">
        <v>40</v>
      </c>
      <c r="G42" s="20">
        <f>'Barema''s aan 100%'!N43*'Verzorgende D1-D2-D3'!$P$6</f>
        <v>42966.6</v>
      </c>
      <c r="H42" s="14">
        <f t="shared" si="1"/>
        <v>42966.6</v>
      </c>
      <c r="I42" s="14">
        <f t="shared" si="2"/>
        <v>42966.6</v>
      </c>
      <c r="K42" s="22">
        <v>40</v>
      </c>
      <c r="L42" s="14">
        <f t="shared" si="0"/>
        <v>3957.4499999999971</v>
      </c>
      <c r="M42" s="14">
        <f t="shared" si="0"/>
        <v>3957.4499999999971</v>
      </c>
      <c r="N42" s="14"/>
    </row>
    <row r="43" spans="1:14" x14ac:dyDescent="0.25">
      <c r="A43" s="22">
        <v>41</v>
      </c>
      <c r="B43" s="21">
        <f>'Barema''s aan 100%'!C44*'Verzorgende D1-D2-D3'!$P$6</f>
        <v>39009.15</v>
      </c>
      <c r="C43" s="20">
        <f t="shared" si="3"/>
        <v>39009.15</v>
      </c>
      <c r="D43" s="20">
        <f t="shared" si="4"/>
        <v>39009.15</v>
      </c>
      <c r="F43" s="22">
        <v>41</v>
      </c>
      <c r="G43" s="20">
        <f>'Barema''s aan 100%'!N44*'Verzorgende D1-D2-D3'!$P$6</f>
        <v>42966.6</v>
      </c>
      <c r="H43" s="14">
        <f t="shared" si="1"/>
        <v>42966.6</v>
      </c>
      <c r="I43" s="14">
        <f t="shared" si="2"/>
        <v>42966.6</v>
      </c>
      <c r="K43" s="22">
        <v>41</v>
      </c>
      <c r="L43" s="14">
        <f t="shared" si="0"/>
        <v>3957.4499999999971</v>
      </c>
      <c r="M43" s="14">
        <f t="shared" si="0"/>
        <v>3957.4499999999971</v>
      </c>
      <c r="N43" s="14"/>
    </row>
    <row r="44" spans="1:14" x14ac:dyDescent="0.25">
      <c r="A44" s="22">
        <v>42</v>
      </c>
      <c r="B44" s="21">
        <f>'Barema''s aan 100%'!C45*'Verzorgende D1-D2-D3'!$P$6</f>
        <v>39009.15</v>
      </c>
      <c r="C44" s="20">
        <f t="shared" si="3"/>
        <v>39009.15</v>
      </c>
      <c r="D44" s="20">
        <f t="shared" si="4"/>
        <v>39009.15</v>
      </c>
      <c r="F44" s="22">
        <v>42</v>
      </c>
      <c r="G44" s="20">
        <f>'Barema''s aan 100%'!N45*'Verzorgende D1-D2-D3'!$P$6</f>
        <v>42966.6</v>
      </c>
      <c r="H44" s="14">
        <f t="shared" si="1"/>
        <v>42966.6</v>
      </c>
      <c r="I44" s="14">
        <f t="shared" si="2"/>
        <v>42966.6</v>
      </c>
      <c r="K44" s="22">
        <v>42</v>
      </c>
      <c r="L44" s="14">
        <f t="shared" si="0"/>
        <v>3957.4499999999971</v>
      </c>
      <c r="M44" s="14">
        <f t="shared" si="0"/>
        <v>3957.4499999999971</v>
      </c>
      <c r="N44" s="14"/>
    </row>
    <row r="45" spans="1:14" x14ac:dyDescent="0.25">
      <c r="A45" s="22">
        <v>43</v>
      </c>
      <c r="B45" s="21">
        <f>'Barema''s aan 100%'!C46*'Verzorgende D1-D2-D3'!$P$6</f>
        <v>39009.15</v>
      </c>
      <c r="C45" s="20">
        <f t="shared" si="3"/>
        <v>39009.15</v>
      </c>
      <c r="D45" s="20">
        <f t="shared" si="4"/>
        <v>39009.15</v>
      </c>
      <c r="F45" s="22">
        <v>43</v>
      </c>
      <c r="G45" s="20">
        <f>'Barema''s aan 100%'!N46*'Verzorgende D1-D2-D3'!$P$6</f>
        <v>42966.6</v>
      </c>
      <c r="H45" s="14">
        <f t="shared" si="1"/>
        <v>42966.6</v>
      </c>
      <c r="I45" s="14">
        <f t="shared" si="2"/>
        <v>42966.6</v>
      </c>
      <c r="K45" s="22">
        <v>43</v>
      </c>
      <c r="L45" s="14">
        <f t="shared" si="0"/>
        <v>3957.4499999999971</v>
      </c>
      <c r="M45" s="14">
        <f t="shared" si="0"/>
        <v>3957.4499999999971</v>
      </c>
      <c r="N45" s="14"/>
    </row>
    <row r="46" spans="1:14" x14ac:dyDescent="0.25">
      <c r="A46" s="22">
        <v>44</v>
      </c>
      <c r="B46" s="21">
        <f>'Barema''s aan 100%'!C47*'Verzorgende D1-D2-D3'!$P$6</f>
        <v>39009.15</v>
      </c>
      <c r="C46" s="20">
        <f t="shared" si="3"/>
        <v>39009.15</v>
      </c>
      <c r="D46" s="20">
        <f t="shared" si="4"/>
        <v>39009.15</v>
      </c>
      <c r="F46" s="22">
        <v>44</v>
      </c>
      <c r="G46" s="20">
        <f>'Barema''s aan 100%'!N47*'Verzorgende D1-D2-D3'!$P$6</f>
        <v>42966.6</v>
      </c>
      <c r="H46" s="14">
        <f t="shared" si="1"/>
        <v>42966.6</v>
      </c>
      <c r="I46" s="14">
        <f t="shared" si="2"/>
        <v>42966.6</v>
      </c>
      <c r="K46" s="22">
        <v>44</v>
      </c>
      <c r="L46" s="14">
        <f t="shared" si="0"/>
        <v>3957.4499999999971</v>
      </c>
      <c r="M46" s="14">
        <f t="shared" si="0"/>
        <v>3957.4499999999971</v>
      </c>
      <c r="N46" s="14"/>
    </row>
    <row r="47" spans="1:14" x14ac:dyDescent="0.25">
      <c r="A47" s="22">
        <v>45</v>
      </c>
      <c r="B47" s="21">
        <f>'Barema''s aan 100%'!C48*'Verzorgende D1-D2-D3'!$P$6</f>
        <v>39009.15</v>
      </c>
      <c r="C47" s="20">
        <f t="shared" si="3"/>
        <v>39009.15</v>
      </c>
      <c r="D47" s="20">
        <f t="shared" si="4"/>
        <v>39009.15</v>
      </c>
      <c r="F47" s="22">
        <v>45</v>
      </c>
      <c r="G47" s="20">
        <f>'Barema''s aan 100%'!N48*'Verzorgende D1-D2-D3'!$P$6</f>
        <v>42966.6</v>
      </c>
      <c r="H47" s="14">
        <f t="shared" si="1"/>
        <v>42966.6</v>
      </c>
      <c r="I47" s="14">
        <f t="shared" si="2"/>
        <v>42966.6</v>
      </c>
      <c r="K47" s="22">
        <v>45</v>
      </c>
      <c r="L47" s="14">
        <f t="shared" si="0"/>
        <v>3957.4499999999971</v>
      </c>
      <c r="M47" s="14">
        <f t="shared" si="0"/>
        <v>3957.4499999999971</v>
      </c>
      <c r="N47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FAABF-8E25-4AD3-85C5-4AAD187730F7}">
  <dimension ref="A1:Q47"/>
  <sheetViews>
    <sheetView topLeftCell="K1" workbookViewId="0">
      <selection activeCell="P6" sqref="P6"/>
    </sheetView>
  </sheetViews>
  <sheetFormatPr defaultColWidth="8.88671875" defaultRowHeight="13.8" x14ac:dyDescent="0.25"/>
  <cols>
    <col min="1" max="1" width="13.5546875" style="23" customWidth="1"/>
    <col min="2" max="2" width="31.44140625" style="1" customWidth="1"/>
    <col min="3" max="4" width="29" style="1" customWidth="1"/>
    <col min="5" max="5" width="8.88671875" style="1"/>
    <col min="6" max="6" width="13.5546875" style="23" customWidth="1"/>
    <col min="7" max="7" width="32.5546875" style="1" customWidth="1"/>
    <col min="8" max="8" width="27.109375" style="1" customWidth="1"/>
    <col min="9" max="9" width="31.88671875" style="1" customWidth="1"/>
    <col min="10" max="10" width="8.88671875" style="1"/>
    <col min="11" max="11" width="13.5546875" style="23" customWidth="1"/>
    <col min="12" max="12" width="32.6640625" style="1" customWidth="1"/>
    <col min="13" max="13" width="34.6640625" style="1" customWidth="1"/>
    <col min="14" max="14" width="8.88671875" style="1"/>
    <col min="15" max="17" width="22.5546875" style="1" customWidth="1"/>
    <col min="18" max="16384" width="8.88671875" style="1"/>
  </cols>
  <sheetData>
    <row r="1" spans="1:17" ht="57.6" customHeight="1" x14ac:dyDescent="0.25">
      <c r="A1" s="22" t="s">
        <v>14</v>
      </c>
      <c r="B1" s="24" t="s">
        <v>32</v>
      </c>
      <c r="C1" s="24" t="s">
        <v>33</v>
      </c>
      <c r="D1" s="24" t="s">
        <v>34</v>
      </c>
      <c r="F1" s="22" t="s">
        <v>14</v>
      </c>
      <c r="G1" s="24" t="s">
        <v>29</v>
      </c>
      <c r="H1" s="24" t="s">
        <v>30</v>
      </c>
      <c r="I1" s="24" t="s">
        <v>31</v>
      </c>
      <c r="K1" s="22" t="s">
        <v>14</v>
      </c>
      <c r="L1" s="24" t="s">
        <v>35</v>
      </c>
      <c r="M1" s="24" t="s">
        <v>36</v>
      </c>
    </row>
    <row r="2" spans="1:17" x14ac:dyDescent="0.25">
      <c r="A2" s="22">
        <v>0</v>
      </c>
      <c r="B2" s="20">
        <f>'Barema''s aan 100%'!D3*'Verzorgende C1-C2'!$P$6</f>
        <v>25534.975000000002</v>
      </c>
      <c r="C2" s="4">
        <f>B2+('Barema''s aan 100%'!$I$4*'Verzorgende C1-C2'!$P$6)</f>
        <v>26891.607705000002</v>
      </c>
      <c r="D2" s="4">
        <f>B2+('Barema''s aan 100%'!$J$4*'Verzorgende C1-C2'!$P$6)</f>
        <v>26213.300775000003</v>
      </c>
      <c r="F2" s="22">
        <v>0</v>
      </c>
      <c r="G2" s="20">
        <f>'Verzorgende D1-D2-D3'!G2</f>
        <v>30210.023755000002</v>
      </c>
      <c r="H2" s="4">
        <f>'Verzorgende D1-D2-D3'!H2</f>
        <v>31566.656460000002</v>
      </c>
      <c r="I2" s="4">
        <f>'Verzorgende D1-D2-D3'!I2</f>
        <v>30888.349530000003</v>
      </c>
      <c r="K2" s="22">
        <v>0</v>
      </c>
      <c r="L2" s="14">
        <f>H2-C2</f>
        <v>4675.0487549999998</v>
      </c>
      <c r="M2" s="14">
        <f>I2-D2</f>
        <v>4675.0487549999998</v>
      </c>
    </row>
    <row r="3" spans="1:17" ht="16.2" customHeight="1" x14ac:dyDescent="0.25">
      <c r="A3" s="22">
        <v>1</v>
      </c>
      <c r="B3" s="20">
        <f>'Barema''s aan 100%'!D4*'Verzorgende C1-C2'!$P$6</f>
        <v>26665.674999999999</v>
      </c>
      <c r="C3" s="4">
        <f>B3+('Barema''s aan 100%'!$I$4*'Verzorgende C1-C2'!$P$6)</f>
        <v>28022.307704999999</v>
      </c>
      <c r="D3" s="4">
        <f>B3+('Barema''s aan 100%'!$J$4*'Verzorgende C1-C2'!$P$6)</f>
        <v>27344.000775</v>
      </c>
      <c r="F3" s="22">
        <v>1</v>
      </c>
      <c r="G3" s="20">
        <f>'Verzorgende D1-D2-D3'!G3</f>
        <v>30844.32761</v>
      </c>
      <c r="H3" s="4">
        <f>'Verzorgende D1-D2-D3'!H3</f>
        <v>32200.960315</v>
      </c>
      <c r="I3" s="4">
        <f>'Verzorgende D1-D2-D3'!I3</f>
        <v>31522.653385000001</v>
      </c>
      <c r="K3" s="22">
        <v>1</v>
      </c>
      <c r="L3" s="14">
        <f t="shared" ref="L3:M47" si="0">H3-C3</f>
        <v>4178.652610000001</v>
      </c>
      <c r="M3" s="14">
        <f t="shared" si="0"/>
        <v>4178.652610000001</v>
      </c>
      <c r="O3" s="24" t="s">
        <v>17</v>
      </c>
      <c r="P3" s="24"/>
      <c r="Q3" s="24"/>
    </row>
    <row r="4" spans="1:17" ht="18.600000000000001" customHeight="1" x14ac:dyDescent="0.25">
      <c r="A4" s="22">
        <v>2</v>
      </c>
      <c r="B4" s="20">
        <f>'Barema''s aan 100%'!D5*'Verzorgende C1-C2'!$P$6</f>
        <v>26665.674999999999</v>
      </c>
      <c r="C4" s="4">
        <f>B4+('Barema''s aan 100%'!$I$4*'Verzorgende C1-C2'!$P$6)</f>
        <v>28022.307704999999</v>
      </c>
      <c r="D4" s="4">
        <f>B4+('Barema''s aan 100%'!$J$4*'Verzorgende C1-C2'!$P$6)</f>
        <v>27344.000775</v>
      </c>
      <c r="F4" s="22">
        <v>2</v>
      </c>
      <c r="G4" s="20">
        <f>'Verzorgende D1-D2-D3'!G4</f>
        <v>31443.617455</v>
      </c>
      <c r="H4" s="3">
        <f>'Verzorgende D1-D2-D3'!H4</f>
        <v>32121.943230000001</v>
      </c>
      <c r="I4" s="3">
        <f>'Verzorgende D1-D2-D3'!I4</f>
        <v>31782.789765000001</v>
      </c>
      <c r="K4" s="22">
        <v>2</v>
      </c>
      <c r="L4" s="14">
        <f t="shared" si="0"/>
        <v>4099.6355250000015</v>
      </c>
      <c r="M4" s="14">
        <f t="shared" si="0"/>
        <v>4438.7889900000009</v>
      </c>
      <c r="O4" s="24" t="s">
        <v>18</v>
      </c>
      <c r="P4" s="24"/>
      <c r="Q4" s="24"/>
    </row>
    <row r="5" spans="1:17" ht="14.4" customHeight="1" x14ac:dyDescent="0.25">
      <c r="A5" s="22">
        <v>3</v>
      </c>
      <c r="B5" s="20">
        <f>'Barema''s aan 100%'!D6*'Verzorgende C1-C2'!$P$6</f>
        <v>27796.375</v>
      </c>
      <c r="C5" s="4">
        <f>B5+('Barema''s aan 100%'!$I$4*'Verzorgende C1-C2'!$P$6)</f>
        <v>29153.007705</v>
      </c>
      <c r="D5" s="4">
        <f>B5+('Barema''s aan 100%'!$J$4*'Verzorgende C1-C2'!$P$6)</f>
        <v>28474.700775000001</v>
      </c>
      <c r="F5" s="22">
        <v>3</v>
      </c>
      <c r="G5" s="20">
        <f>'Verzorgende D1-D2-D3'!G5</f>
        <v>32008.647090000002</v>
      </c>
      <c r="H5" s="3">
        <f>'Verzorgende D1-D2-D3'!H5</f>
        <v>32686.972865000003</v>
      </c>
      <c r="I5" s="3">
        <f>'Verzorgende D1-D2-D3'!I5</f>
        <v>32347.819400000004</v>
      </c>
      <c r="K5" s="22">
        <v>3</v>
      </c>
      <c r="L5" s="14">
        <f t="shared" si="0"/>
        <v>3533.9651600000034</v>
      </c>
      <c r="M5" s="14">
        <f t="shared" si="0"/>
        <v>3873.1186250000028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20">
        <f>'Barema''s aan 100%'!D7*'Verzorgende C1-C2'!$P$6</f>
        <v>29021.3</v>
      </c>
      <c r="C6" s="4">
        <f>B6+('Barema''s aan 100%'!$I$4*'Verzorgende C1-C2'!$P$6)</f>
        <v>30377.932704999999</v>
      </c>
      <c r="D6" s="4">
        <f>B6+('Barema''s aan 100%'!$J$4*'Verzorgende C1-C2'!$P$6)</f>
        <v>29699.625775</v>
      </c>
      <c r="F6" s="22">
        <v>4</v>
      </c>
      <c r="G6" s="20">
        <f>'Verzorgende D1-D2-D3'!G6</f>
        <v>32540.697974999999</v>
      </c>
      <c r="H6" s="3">
        <f>'Verzorgende D1-D2-D3'!H6</f>
        <v>33219.02375</v>
      </c>
      <c r="I6" s="3">
        <f>'Verzorgende D1-D2-D3'!I6</f>
        <v>32879.870284999997</v>
      </c>
      <c r="K6" s="22">
        <v>4</v>
      </c>
      <c r="L6" s="14">
        <f t="shared" si="0"/>
        <v>2841.091045000001</v>
      </c>
      <c r="M6" s="14">
        <f t="shared" si="0"/>
        <v>3180.2445099999968</v>
      </c>
      <c r="O6" s="1" t="s">
        <v>52</v>
      </c>
      <c r="P6" s="25">
        <v>1.8845000000000001</v>
      </c>
    </row>
    <row r="7" spans="1:17" x14ac:dyDescent="0.25">
      <c r="A7" s="22">
        <v>5</v>
      </c>
      <c r="B7" s="20">
        <f>'Barema''s aan 100%'!D8*'Verzorgende C1-C2'!$P$6</f>
        <v>30152</v>
      </c>
      <c r="C7" s="4">
        <f>B7+('Barema''s aan 100%'!$I$4*'Verzorgende C1-C2'!$P$6)</f>
        <v>31508.632705</v>
      </c>
      <c r="D7" s="4">
        <f>B7+('Barema''s aan 100%'!$J$4*'Verzorgende C1-C2'!$P$6)</f>
        <v>30830.325775000001</v>
      </c>
      <c r="F7" s="22">
        <v>5</v>
      </c>
      <c r="G7" s="20">
        <f>'Verzorgende D1-D2-D3'!G7</f>
        <v>33040.78774</v>
      </c>
      <c r="H7" s="3">
        <f>'Verzorgende D1-D2-D3'!H7</f>
        <v>33719.113514999997</v>
      </c>
      <c r="I7" s="3">
        <f>'Verzorgende D1-D2-D3'!I7</f>
        <v>33379.960050000002</v>
      </c>
      <c r="K7" s="22">
        <v>5</v>
      </c>
      <c r="L7" s="14">
        <f t="shared" si="0"/>
        <v>2210.4808099999973</v>
      </c>
      <c r="M7" s="14">
        <f t="shared" si="0"/>
        <v>2549.6342750000003</v>
      </c>
    </row>
    <row r="8" spans="1:17" x14ac:dyDescent="0.25">
      <c r="A8" s="22">
        <v>6</v>
      </c>
      <c r="B8" s="20">
        <f>'Barema''s aan 100%'!D9*'Verzorgende C1-C2'!$P$6</f>
        <v>30152</v>
      </c>
      <c r="C8" s="4">
        <f>B8+('Barema''s aan 100%'!$I$4*'Verzorgende C1-C2'!$P$6)</f>
        <v>31508.632705</v>
      </c>
      <c r="D8" s="4">
        <f>B8+('Barema''s aan 100%'!$J$4*'Verzorgende C1-C2'!$P$6)</f>
        <v>30830.325775000001</v>
      </c>
      <c r="F8" s="22">
        <v>6</v>
      </c>
      <c r="G8" s="20">
        <f>'Verzorgende D1-D2-D3'!G8</f>
        <v>33510.687815000005</v>
      </c>
      <c r="H8" s="3">
        <f>'Verzorgende D1-D2-D3'!H8</f>
        <v>34189.013590000002</v>
      </c>
      <c r="I8" s="3">
        <f>'Verzorgende D1-D2-D3'!I8</f>
        <v>33849.860125000007</v>
      </c>
      <c r="K8" s="22">
        <v>6</v>
      </c>
      <c r="L8" s="14">
        <f t="shared" si="0"/>
        <v>2680.3808850000023</v>
      </c>
      <c r="M8" s="14">
        <f t="shared" si="0"/>
        <v>3019.5343500000054</v>
      </c>
    </row>
    <row r="9" spans="1:17" x14ac:dyDescent="0.25">
      <c r="A9" s="22">
        <v>7</v>
      </c>
      <c r="B9" s="20">
        <f>'Barema''s aan 100%'!D10*'Verzorgende C1-C2'!$P$6</f>
        <v>31282.7</v>
      </c>
      <c r="C9" s="3">
        <f>B9+('Barema''s aan 100%'!$I$10*'Verzorgende C1-C2'!$P$6)</f>
        <v>31961.025775000002</v>
      </c>
      <c r="D9" s="3">
        <f>B9+('Barema''s aan 100%'!$J$10*'Verzorgende C1-C2'!$P$6)</f>
        <v>31621.872310000002</v>
      </c>
      <c r="F9" s="22">
        <v>7</v>
      </c>
      <c r="G9" s="20">
        <f>'Verzorgende D1-D2-D3'!G9</f>
        <v>33951.566590000002</v>
      </c>
      <c r="H9" s="3">
        <f>'Verzorgende D1-D2-D3'!H9</f>
        <v>34629.892365</v>
      </c>
      <c r="I9" s="3">
        <f>'Verzorgende D1-D2-D3'!I9</f>
        <v>34290.738900000004</v>
      </c>
      <c r="K9" s="22">
        <v>7</v>
      </c>
      <c r="L9" s="14">
        <f t="shared" si="0"/>
        <v>2668.8665899999978</v>
      </c>
      <c r="M9" s="14">
        <f t="shared" si="0"/>
        <v>2668.8665900000015</v>
      </c>
    </row>
    <row r="10" spans="1:17" x14ac:dyDescent="0.25">
      <c r="A10" s="22">
        <v>8</v>
      </c>
      <c r="B10" s="20">
        <f>'Barema''s aan 100%'!D11*'Verzorgende C1-C2'!$P$6</f>
        <v>31282.7</v>
      </c>
      <c r="C10" s="3">
        <f>B10+('Barema''s aan 100%'!$I$10*'Verzorgende C1-C2'!$P$6)</f>
        <v>31961.025775000002</v>
      </c>
      <c r="D10" s="3">
        <f>B10+('Barema''s aan 100%'!$J$10*'Verzorgende C1-C2'!$P$6)</f>
        <v>31621.872310000002</v>
      </c>
      <c r="F10" s="22">
        <v>8</v>
      </c>
      <c r="G10" s="20">
        <f>'Verzorgende D1-D2-D3'!G10</f>
        <v>34364.667835</v>
      </c>
      <c r="H10" s="3">
        <f>'Verzorgende D1-D2-D3'!H10</f>
        <v>35042.993609999998</v>
      </c>
      <c r="I10" s="3">
        <f>'Verzorgende D1-D2-D3'!I10</f>
        <v>34703.840145000002</v>
      </c>
      <c r="K10" s="22">
        <v>8</v>
      </c>
      <c r="L10" s="14">
        <f t="shared" si="0"/>
        <v>3081.9678349999958</v>
      </c>
      <c r="M10" s="14">
        <f t="shared" si="0"/>
        <v>3081.9678349999995</v>
      </c>
    </row>
    <row r="11" spans="1:17" x14ac:dyDescent="0.25">
      <c r="A11" s="22">
        <v>9</v>
      </c>
      <c r="B11" s="20">
        <f>'Barema''s aan 100%'!D12*'Verzorgende C1-C2'!$P$6</f>
        <v>32413.4</v>
      </c>
      <c r="C11" s="3">
        <f>B11+('Barema''s aan 100%'!$I$10*'Verzorgende C1-C2'!$P$6)</f>
        <v>33091.725774999999</v>
      </c>
      <c r="D11" s="3">
        <f>B11+('Barema''s aan 100%'!$J$10*'Verzorgende C1-C2'!$P$6)</f>
        <v>32752.572310000003</v>
      </c>
      <c r="F11" s="22">
        <v>9</v>
      </c>
      <c r="G11" s="20">
        <f>'Verzorgende D1-D2-D3'!G11</f>
        <v>34751.423770000001</v>
      </c>
      <c r="H11" s="3">
        <f>'Verzorgende D1-D2-D3'!H11</f>
        <v>35429.749544999999</v>
      </c>
      <c r="I11" s="3">
        <f>'Verzorgende D1-D2-D3'!I11</f>
        <v>35090.596080000003</v>
      </c>
      <c r="K11" s="22">
        <v>9</v>
      </c>
      <c r="L11" s="14">
        <f t="shared" si="0"/>
        <v>2338.0237699999998</v>
      </c>
      <c r="M11" s="14">
        <f t="shared" si="0"/>
        <v>2338.0237699999998</v>
      </c>
    </row>
    <row r="12" spans="1:17" x14ac:dyDescent="0.25">
      <c r="A12" s="22">
        <v>10</v>
      </c>
      <c r="B12" s="20">
        <f>'Barema''s aan 100%'!D13*'Verzorgende C1-C2'!$P$6</f>
        <v>32413.4</v>
      </c>
      <c r="C12" s="3">
        <f>B12+('Barema''s aan 100%'!$I$10*'Verzorgende C1-C2'!$P$6)</f>
        <v>33091.725774999999</v>
      </c>
      <c r="D12" s="3">
        <f>B12+('Barema''s aan 100%'!$J$10*'Verzorgende C1-C2'!$P$6)</f>
        <v>32752.572310000003</v>
      </c>
      <c r="F12" s="22">
        <v>10</v>
      </c>
      <c r="G12" s="20">
        <f>'Verzorgende D1-D2-D3'!G12</f>
        <v>35113.341995000002</v>
      </c>
      <c r="H12" s="3">
        <f>'Verzorgende D1-D2-D3'!H12</f>
        <v>35791.66777</v>
      </c>
      <c r="I12" s="3">
        <f>'Verzorgende D1-D2-D3'!I12</f>
        <v>35452.514305000004</v>
      </c>
      <c r="K12" s="22">
        <v>10</v>
      </c>
      <c r="L12" s="14">
        <f t="shared" si="0"/>
        <v>2699.941995000001</v>
      </c>
      <c r="M12" s="14">
        <f t="shared" si="0"/>
        <v>2699.941995000001</v>
      </c>
    </row>
    <row r="13" spans="1:17" x14ac:dyDescent="0.25">
      <c r="A13" s="22">
        <v>11</v>
      </c>
      <c r="B13" s="20">
        <f>'Barema''s aan 100%'!D14*'Verzorgende C1-C2'!$P$6</f>
        <v>33544.1</v>
      </c>
      <c r="C13" s="3">
        <f>B13+('Barema''s aan 100%'!$I$10*'Verzorgende C1-C2'!$P$6)</f>
        <v>34222.425774999996</v>
      </c>
      <c r="D13" s="3">
        <f>B13+('Barema''s aan 100%'!$J$10*'Verzorgende C1-C2'!$P$6)</f>
        <v>33883.27231</v>
      </c>
      <c r="F13" s="22">
        <v>11</v>
      </c>
      <c r="G13" s="20">
        <f>'Verzorgende D1-D2-D3'!G13</f>
        <v>35451.440139999999</v>
      </c>
      <c r="H13" s="20">
        <f>'Verzorgende D1-D2-D3'!H13</f>
        <v>35451.440139999999</v>
      </c>
      <c r="I13" s="20">
        <f>'Verzorgende D1-D2-D3'!I13</f>
        <v>35451.440139999999</v>
      </c>
      <c r="K13" s="22">
        <v>11</v>
      </c>
      <c r="L13" s="14">
        <f t="shared" si="0"/>
        <v>1229.0143650000027</v>
      </c>
      <c r="M13" s="14">
        <f t="shared" si="0"/>
        <v>1568.1678299999985</v>
      </c>
    </row>
    <row r="14" spans="1:17" x14ac:dyDescent="0.25">
      <c r="A14" s="22">
        <v>12</v>
      </c>
      <c r="B14" s="20">
        <f>'Barema''s aan 100%'!D15*'Verzorgende C1-C2'!$P$6</f>
        <v>33544.1</v>
      </c>
      <c r="C14" s="3">
        <f>B14+('Barema''s aan 100%'!$I$10*'Verzorgende C1-C2'!$P$6)</f>
        <v>34222.425774999996</v>
      </c>
      <c r="D14" s="3">
        <f>B14+('Barema''s aan 100%'!$J$10*'Verzorgende C1-C2'!$P$6)</f>
        <v>33883.27231</v>
      </c>
      <c r="F14" s="22">
        <v>12</v>
      </c>
      <c r="G14" s="20">
        <f>'Verzorgende D1-D2-D3'!G14</f>
        <v>35767.244650000001</v>
      </c>
      <c r="H14" s="20">
        <f>'Verzorgende D1-D2-D3'!H14</f>
        <v>35767.244650000001</v>
      </c>
      <c r="I14" s="20">
        <f>'Verzorgende D1-D2-D3'!I14</f>
        <v>35767.244650000001</v>
      </c>
      <c r="K14" s="22">
        <v>12</v>
      </c>
      <c r="L14" s="14">
        <f t="shared" si="0"/>
        <v>1544.8188750000045</v>
      </c>
      <c r="M14" s="14">
        <f t="shared" si="0"/>
        <v>1883.9723400000003</v>
      </c>
    </row>
    <row r="15" spans="1:17" x14ac:dyDescent="0.25">
      <c r="A15" s="22">
        <v>13</v>
      </c>
      <c r="B15" s="20">
        <f>'Barema''s aan 100%'!D16*'Verzorgende C1-C2'!$P$6</f>
        <v>34674.800000000003</v>
      </c>
      <c r="C15" s="3">
        <f>B15+('Barema''s aan 100%'!$I$10*'Verzorgende C1-C2'!$P$6)</f>
        <v>35353.125775</v>
      </c>
      <c r="D15" s="3">
        <f>B15+('Barema''s aan 100%'!$J$10*'Verzorgende C1-C2'!$P$6)</f>
        <v>35013.972310000005</v>
      </c>
      <c r="F15" s="22">
        <v>13</v>
      </c>
      <c r="G15" s="20">
        <f>'Verzorgende D1-D2-D3'!G15</f>
        <v>36061.923914999999</v>
      </c>
      <c r="H15" s="20">
        <f>'Verzorgende D1-D2-D3'!H15</f>
        <v>36061.923914999999</v>
      </c>
      <c r="I15" s="20">
        <f>'Verzorgende D1-D2-D3'!I15</f>
        <v>36061.923914999999</v>
      </c>
      <c r="K15" s="22">
        <v>13</v>
      </c>
      <c r="L15" s="14">
        <f t="shared" si="0"/>
        <v>708.79813999999897</v>
      </c>
      <c r="M15" s="14">
        <f t="shared" si="0"/>
        <v>1047.9516049999947</v>
      </c>
    </row>
    <row r="16" spans="1:17" x14ac:dyDescent="0.25">
      <c r="A16" s="22">
        <v>14</v>
      </c>
      <c r="B16" s="20">
        <f>'Barema''s aan 100%'!D17*'Verzorgende C1-C2'!$P$6</f>
        <v>34674.800000000003</v>
      </c>
      <c r="C16" s="26">
        <f>B16+('Barema''s aan 100%'!$I$10*'Verzorgende C1-C2'!$P$6)</f>
        <v>35353.125775</v>
      </c>
      <c r="D16" s="3">
        <f>B16+('Barema''s aan 100%'!$J$10*'Verzorgende C1-C2'!$P$6)</f>
        <v>35013.972310000005</v>
      </c>
      <c r="F16" s="22">
        <v>14</v>
      </c>
      <c r="G16" s="20">
        <f>'Verzorgende D1-D2-D3'!G16</f>
        <v>36336.740550000002</v>
      </c>
      <c r="H16" s="20">
        <f>'Verzorgende D1-D2-D3'!H16</f>
        <v>36336.740550000002</v>
      </c>
      <c r="I16" s="20">
        <f>'Verzorgende D1-D2-D3'!I16</f>
        <v>36336.740550000002</v>
      </c>
      <c r="K16" s="22">
        <v>14</v>
      </c>
      <c r="L16" s="14">
        <f t="shared" si="0"/>
        <v>983.61477500000183</v>
      </c>
      <c r="M16" s="14">
        <f t="shared" si="0"/>
        <v>1322.7682399999976</v>
      </c>
    </row>
    <row r="17" spans="1:13" x14ac:dyDescent="0.25">
      <c r="A17" s="22">
        <v>15</v>
      </c>
      <c r="B17" s="20">
        <f>'Barema''s aan 100%'!D18*'Verzorgende C1-C2'!$P$6</f>
        <v>35805.5</v>
      </c>
      <c r="C17" s="20">
        <f>B17</f>
        <v>35805.5</v>
      </c>
      <c r="D17" s="20">
        <f>B17</f>
        <v>35805.5</v>
      </c>
      <c r="F17" s="22">
        <v>15</v>
      </c>
      <c r="G17" s="20">
        <f>'Verzorgende D1-D2-D3'!G17</f>
        <v>36592.957170000001</v>
      </c>
      <c r="H17" s="20">
        <f>'Verzorgende D1-D2-D3'!H17</f>
        <v>36592.957170000001</v>
      </c>
      <c r="I17" s="20">
        <f>'Verzorgende D1-D2-D3'!I17</f>
        <v>36592.957170000001</v>
      </c>
      <c r="K17" s="22">
        <v>15</v>
      </c>
      <c r="L17" s="14">
        <f t="shared" si="0"/>
        <v>787.4571700000015</v>
      </c>
      <c r="M17" s="14">
        <f t="shared" si="0"/>
        <v>787.4571700000015</v>
      </c>
    </row>
    <row r="18" spans="1:13" x14ac:dyDescent="0.25">
      <c r="A18" s="22">
        <v>16</v>
      </c>
      <c r="B18" s="20">
        <f>'Barema''s aan 100%'!D19*'Verzorgende C1-C2'!$P$6</f>
        <v>35805.5</v>
      </c>
      <c r="C18" s="20">
        <f t="shared" ref="C18:C47" si="1">B18</f>
        <v>35805.5</v>
      </c>
      <c r="D18" s="20">
        <f t="shared" ref="D18:D47" si="2">B18</f>
        <v>35805.5</v>
      </c>
      <c r="F18" s="22">
        <v>16</v>
      </c>
      <c r="G18" s="20">
        <f>'Verzorgende D1-D2-D3'!G18</f>
        <v>36786.137264999998</v>
      </c>
      <c r="H18" s="20">
        <f>'Verzorgende D1-D2-D3'!H18</f>
        <v>36786.137264999998</v>
      </c>
      <c r="I18" s="20">
        <f>'Verzorgende D1-D2-D3'!I18</f>
        <v>36786.137264999998</v>
      </c>
      <c r="K18" s="22">
        <v>16</v>
      </c>
      <c r="L18" s="14">
        <f t="shared" si="0"/>
        <v>980.63726499999757</v>
      </c>
      <c r="M18" s="14">
        <f t="shared" si="0"/>
        <v>980.63726499999757</v>
      </c>
    </row>
    <row r="19" spans="1:13" x14ac:dyDescent="0.25">
      <c r="A19" s="22">
        <v>17</v>
      </c>
      <c r="B19" s="20">
        <f>'Barema''s aan 100%'!D20*'Verzorgende C1-C2'!$P$6</f>
        <v>36936.200000000004</v>
      </c>
      <c r="C19" s="20">
        <f t="shared" si="1"/>
        <v>36936.200000000004</v>
      </c>
      <c r="D19" s="20">
        <f t="shared" si="2"/>
        <v>36936.200000000004</v>
      </c>
      <c r="F19" s="22">
        <v>17</v>
      </c>
      <c r="G19" s="20">
        <f>'Verzorgende D1-D2-D3'!G19</f>
        <v>36965.824340000006</v>
      </c>
      <c r="H19" s="20">
        <f>'Verzorgende D1-D2-D3'!H19</f>
        <v>36965.824340000006</v>
      </c>
      <c r="I19" s="20">
        <f>'Verzorgende D1-D2-D3'!I19</f>
        <v>36965.824340000006</v>
      </c>
      <c r="K19" s="22">
        <v>17</v>
      </c>
      <c r="L19" s="14">
        <f t="shared" si="0"/>
        <v>29.624340000002121</v>
      </c>
      <c r="M19" s="14">
        <f t="shared" si="0"/>
        <v>29.624340000002121</v>
      </c>
    </row>
    <row r="20" spans="1:13" x14ac:dyDescent="0.25">
      <c r="A20" s="22">
        <v>18</v>
      </c>
      <c r="B20" s="20">
        <f>'Barema''s aan 100%'!D21*'Verzorgende C1-C2'!$P$6</f>
        <v>36936.200000000004</v>
      </c>
      <c r="C20" s="20">
        <f t="shared" si="1"/>
        <v>36936.200000000004</v>
      </c>
      <c r="D20" s="20">
        <f t="shared" si="2"/>
        <v>36936.200000000004</v>
      </c>
      <c r="F20" s="22">
        <v>18</v>
      </c>
      <c r="G20" s="20">
        <f>'Verzorgende D1-D2-D3'!G20</f>
        <v>37132.772195000005</v>
      </c>
      <c r="H20" s="20">
        <f>'Verzorgende D1-D2-D3'!H20</f>
        <v>37132.772195000005</v>
      </c>
      <c r="I20" s="20">
        <f>'Verzorgende D1-D2-D3'!I20</f>
        <v>37132.772195000005</v>
      </c>
      <c r="K20" s="22">
        <v>18</v>
      </c>
      <c r="L20" s="14">
        <f t="shared" si="0"/>
        <v>196.57219500000065</v>
      </c>
      <c r="M20" s="14">
        <f t="shared" si="0"/>
        <v>196.57219500000065</v>
      </c>
    </row>
    <row r="21" spans="1:13" x14ac:dyDescent="0.25">
      <c r="A21" s="22">
        <v>19</v>
      </c>
      <c r="B21" s="20">
        <f>'Barema''s aan 100%'!D22*'Verzorgende C1-C2'!$P$6</f>
        <v>38066.9</v>
      </c>
      <c r="C21" s="20">
        <f t="shared" si="1"/>
        <v>38066.9</v>
      </c>
      <c r="D21" s="20">
        <f t="shared" si="2"/>
        <v>38066.9</v>
      </c>
      <c r="F21" s="22">
        <v>19</v>
      </c>
      <c r="G21" s="20">
        <f>'Verzorgende D1-D2-D3'!G21</f>
        <v>38066.9</v>
      </c>
      <c r="H21" s="20">
        <f>'Verzorgende D1-D2-D3'!H21</f>
        <v>38066.9</v>
      </c>
      <c r="I21" s="20">
        <f>'Verzorgende D1-D2-D3'!I21</f>
        <v>38066.9</v>
      </c>
      <c r="K21" s="22">
        <v>19</v>
      </c>
      <c r="L21" s="14">
        <f t="shared" si="0"/>
        <v>0</v>
      </c>
      <c r="M21" s="14">
        <f t="shared" si="0"/>
        <v>0</v>
      </c>
    </row>
    <row r="22" spans="1:13" x14ac:dyDescent="0.25">
      <c r="A22" s="22">
        <v>20</v>
      </c>
      <c r="B22" s="20">
        <f>'Barema''s aan 100%'!D23*'Verzorgende C1-C2'!$P$6</f>
        <v>38066.9</v>
      </c>
      <c r="C22" s="20">
        <f t="shared" si="1"/>
        <v>38066.9</v>
      </c>
      <c r="D22" s="20">
        <f t="shared" si="2"/>
        <v>38066.9</v>
      </c>
      <c r="F22" s="22">
        <v>20</v>
      </c>
      <c r="G22" s="20">
        <f>'Verzorgende D1-D2-D3'!G22</f>
        <v>38066.9</v>
      </c>
      <c r="H22" s="20">
        <f>'Verzorgende D1-D2-D3'!H22</f>
        <v>38066.9</v>
      </c>
      <c r="I22" s="20">
        <f>'Verzorgende D1-D2-D3'!I22</f>
        <v>38066.9</v>
      </c>
      <c r="K22" s="22">
        <v>20</v>
      </c>
      <c r="L22" s="14">
        <f t="shared" si="0"/>
        <v>0</v>
      </c>
      <c r="M22" s="14">
        <f t="shared" si="0"/>
        <v>0</v>
      </c>
    </row>
    <row r="23" spans="1:13" x14ac:dyDescent="0.25">
      <c r="A23" s="22">
        <v>21</v>
      </c>
      <c r="B23" s="20">
        <f>'Barema''s aan 100%'!D24*'Verzorgende C1-C2'!$P$6</f>
        <v>39103.375</v>
      </c>
      <c r="C23" s="20">
        <f t="shared" si="1"/>
        <v>39103.375</v>
      </c>
      <c r="D23" s="20">
        <f t="shared" si="2"/>
        <v>39103.375</v>
      </c>
      <c r="F23" s="22">
        <v>21</v>
      </c>
      <c r="G23" s="20">
        <f>'Verzorgende D1-D2-D3'!G23</f>
        <v>39103.375</v>
      </c>
      <c r="H23" s="20">
        <f>'Verzorgende D1-D2-D3'!H23</f>
        <v>39103.375</v>
      </c>
      <c r="I23" s="20">
        <f>'Verzorgende D1-D2-D3'!I23</f>
        <v>39103.375</v>
      </c>
      <c r="K23" s="22">
        <v>21</v>
      </c>
      <c r="L23" s="14">
        <f t="shared" si="0"/>
        <v>0</v>
      </c>
      <c r="M23" s="14">
        <f t="shared" si="0"/>
        <v>0</v>
      </c>
    </row>
    <row r="24" spans="1:13" x14ac:dyDescent="0.25">
      <c r="A24" s="22">
        <v>22</v>
      </c>
      <c r="B24" s="20">
        <f>'Barema''s aan 100%'!D25*'Verzorgende C1-C2'!$P$6</f>
        <v>39103.375</v>
      </c>
      <c r="C24" s="20">
        <f t="shared" si="1"/>
        <v>39103.375</v>
      </c>
      <c r="D24" s="20">
        <f t="shared" si="2"/>
        <v>39103.375</v>
      </c>
      <c r="F24" s="22">
        <v>22</v>
      </c>
      <c r="G24" s="20">
        <f>'Verzorgende D1-D2-D3'!G24</f>
        <v>39103.375</v>
      </c>
      <c r="H24" s="20">
        <f>'Verzorgende D1-D2-D3'!H24</f>
        <v>39103.375</v>
      </c>
      <c r="I24" s="20">
        <f>'Verzorgende D1-D2-D3'!I24</f>
        <v>39103.375</v>
      </c>
      <c r="K24" s="22">
        <v>22</v>
      </c>
      <c r="L24" s="14">
        <f t="shared" si="0"/>
        <v>0</v>
      </c>
      <c r="M24" s="14">
        <f t="shared" si="0"/>
        <v>0</v>
      </c>
    </row>
    <row r="25" spans="1:13" x14ac:dyDescent="0.25">
      <c r="A25" s="22">
        <v>23</v>
      </c>
      <c r="B25" s="20">
        <f>'Barema''s aan 100%'!D26*'Verzorgende C1-C2'!$P$6</f>
        <v>40234.075000000004</v>
      </c>
      <c r="C25" s="20">
        <f t="shared" si="1"/>
        <v>40234.075000000004</v>
      </c>
      <c r="D25" s="20">
        <f t="shared" si="2"/>
        <v>40234.075000000004</v>
      </c>
      <c r="F25" s="22">
        <v>23</v>
      </c>
      <c r="G25" s="20">
        <f>'Verzorgende D1-D2-D3'!G25</f>
        <v>40234.075000000004</v>
      </c>
      <c r="H25" s="20">
        <f>'Verzorgende D1-D2-D3'!H25</f>
        <v>40234.075000000004</v>
      </c>
      <c r="I25" s="20">
        <f>'Verzorgende D1-D2-D3'!I25</f>
        <v>40234.075000000004</v>
      </c>
      <c r="K25" s="22">
        <v>23</v>
      </c>
      <c r="L25" s="14">
        <f t="shared" si="0"/>
        <v>0</v>
      </c>
      <c r="M25" s="14">
        <f t="shared" si="0"/>
        <v>0</v>
      </c>
    </row>
    <row r="26" spans="1:13" x14ac:dyDescent="0.25">
      <c r="A26" s="22">
        <v>24</v>
      </c>
      <c r="B26" s="20">
        <f>'Barema''s aan 100%'!D27*'Verzorgende C1-C2'!$P$6</f>
        <v>40234.075000000004</v>
      </c>
      <c r="C26" s="20">
        <f t="shared" si="1"/>
        <v>40234.075000000004</v>
      </c>
      <c r="D26" s="20">
        <f t="shared" si="2"/>
        <v>40234.075000000004</v>
      </c>
      <c r="F26" s="22">
        <v>24</v>
      </c>
      <c r="G26" s="20">
        <f>'Verzorgende D1-D2-D3'!G26</f>
        <v>40234.075000000004</v>
      </c>
      <c r="H26" s="20">
        <f>'Verzorgende D1-D2-D3'!H26</f>
        <v>40234.075000000004</v>
      </c>
      <c r="I26" s="20">
        <f>'Verzorgende D1-D2-D3'!I26</f>
        <v>40234.075000000004</v>
      </c>
      <c r="K26" s="22">
        <v>24</v>
      </c>
      <c r="L26" s="14">
        <f t="shared" si="0"/>
        <v>0</v>
      </c>
      <c r="M26" s="14">
        <f t="shared" si="0"/>
        <v>0</v>
      </c>
    </row>
    <row r="27" spans="1:13" x14ac:dyDescent="0.25">
      <c r="A27" s="22">
        <v>25</v>
      </c>
      <c r="B27" s="20">
        <f>'Barema''s aan 100%'!D28*'Verzorgende C1-C2'!$P$6</f>
        <v>41364.775000000001</v>
      </c>
      <c r="C27" s="20">
        <f t="shared" si="1"/>
        <v>41364.775000000001</v>
      </c>
      <c r="D27" s="20">
        <f t="shared" si="2"/>
        <v>41364.775000000001</v>
      </c>
      <c r="F27" s="22">
        <v>25</v>
      </c>
      <c r="G27" s="20">
        <f>'Verzorgende D1-D2-D3'!G27</f>
        <v>41364.775000000001</v>
      </c>
      <c r="H27" s="20">
        <f>'Verzorgende D1-D2-D3'!H27</f>
        <v>41364.775000000001</v>
      </c>
      <c r="I27" s="20">
        <f>'Verzorgende D1-D2-D3'!I27</f>
        <v>41364.775000000001</v>
      </c>
      <c r="K27" s="22">
        <v>25</v>
      </c>
      <c r="L27" s="14">
        <f t="shared" si="0"/>
        <v>0</v>
      </c>
      <c r="M27" s="14">
        <f t="shared" si="0"/>
        <v>0</v>
      </c>
    </row>
    <row r="28" spans="1:13" x14ac:dyDescent="0.25">
      <c r="A28" s="22">
        <v>26</v>
      </c>
      <c r="B28" s="20">
        <f>'Barema''s aan 100%'!D29*'Verzorgende C1-C2'!$P$6</f>
        <v>41364.775000000001</v>
      </c>
      <c r="C28" s="20">
        <f t="shared" si="1"/>
        <v>41364.775000000001</v>
      </c>
      <c r="D28" s="20">
        <f t="shared" si="2"/>
        <v>41364.775000000001</v>
      </c>
      <c r="F28" s="22">
        <v>26</v>
      </c>
      <c r="G28" s="20">
        <f>'Verzorgende D1-D2-D3'!G28</f>
        <v>41364.775000000001</v>
      </c>
      <c r="H28" s="20">
        <f>'Verzorgende D1-D2-D3'!H28</f>
        <v>41364.775000000001</v>
      </c>
      <c r="I28" s="20">
        <f>'Verzorgende D1-D2-D3'!I28</f>
        <v>41364.775000000001</v>
      </c>
      <c r="K28" s="22">
        <v>26</v>
      </c>
      <c r="L28" s="14">
        <f t="shared" si="0"/>
        <v>0</v>
      </c>
      <c r="M28" s="14">
        <f t="shared" si="0"/>
        <v>0</v>
      </c>
    </row>
    <row r="29" spans="1:13" x14ac:dyDescent="0.25">
      <c r="A29" s="22">
        <v>27</v>
      </c>
      <c r="B29" s="20">
        <f>'Barema''s aan 100%'!D30*'Verzorgende C1-C2'!$P$6</f>
        <v>42966.6</v>
      </c>
      <c r="C29" s="20">
        <f t="shared" si="1"/>
        <v>42966.6</v>
      </c>
      <c r="D29" s="20">
        <f t="shared" si="2"/>
        <v>42966.6</v>
      </c>
      <c r="F29" s="22">
        <v>27</v>
      </c>
      <c r="G29" s="20">
        <f>'Verzorgende D1-D2-D3'!G29</f>
        <v>42966.6</v>
      </c>
      <c r="H29" s="20">
        <f>'Verzorgende D1-D2-D3'!H29</f>
        <v>42966.6</v>
      </c>
      <c r="I29" s="20">
        <f>'Verzorgende D1-D2-D3'!I29</f>
        <v>42966.6</v>
      </c>
      <c r="K29" s="22">
        <v>27</v>
      </c>
      <c r="L29" s="14">
        <f t="shared" si="0"/>
        <v>0</v>
      </c>
      <c r="M29" s="14">
        <f t="shared" si="0"/>
        <v>0</v>
      </c>
    </row>
    <row r="30" spans="1:13" x14ac:dyDescent="0.25">
      <c r="A30" s="22">
        <v>28</v>
      </c>
      <c r="B30" s="20">
        <f>'Barema''s aan 100%'!D31*'Verzorgende C1-C2'!$P$6</f>
        <v>42966.6</v>
      </c>
      <c r="C30" s="20">
        <f t="shared" si="1"/>
        <v>42966.6</v>
      </c>
      <c r="D30" s="20">
        <f t="shared" si="2"/>
        <v>42966.6</v>
      </c>
      <c r="F30" s="22">
        <v>28</v>
      </c>
      <c r="G30" s="20">
        <f>'Verzorgende D1-D2-D3'!G30</f>
        <v>42966.6</v>
      </c>
      <c r="H30" s="20">
        <f>'Verzorgende D1-D2-D3'!H30</f>
        <v>42966.6</v>
      </c>
      <c r="I30" s="20">
        <f>'Verzorgende D1-D2-D3'!I30</f>
        <v>42966.6</v>
      </c>
      <c r="K30" s="22">
        <v>28</v>
      </c>
      <c r="L30" s="14">
        <f t="shared" si="0"/>
        <v>0</v>
      </c>
      <c r="M30" s="14">
        <f t="shared" si="0"/>
        <v>0</v>
      </c>
    </row>
    <row r="31" spans="1:13" x14ac:dyDescent="0.25">
      <c r="A31" s="22">
        <v>29</v>
      </c>
      <c r="B31" s="20">
        <f>'Barema''s aan 100%'!D32*'Verzorgende C1-C2'!$P$6</f>
        <v>42966.6</v>
      </c>
      <c r="C31" s="20">
        <f t="shared" si="1"/>
        <v>42966.6</v>
      </c>
      <c r="D31" s="20">
        <f t="shared" si="2"/>
        <v>42966.6</v>
      </c>
      <c r="F31" s="22">
        <v>29</v>
      </c>
      <c r="G31" s="20">
        <f>'Verzorgende D1-D2-D3'!G31</f>
        <v>42966.6</v>
      </c>
      <c r="H31" s="20">
        <f>'Verzorgende D1-D2-D3'!H31</f>
        <v>42966.6</v>
      </c>
      <c r="I31" s="20">
        <f>'Verzorgende D1-D2-D3'!I31</f>
        <v>42966.6</v>
      </c>
      <c r="K31" s="22">
        <v>29</v>
      </c>
      <c r="L31" s="14">
        <f t="shared" si="0"/>
        <v>0</v>
      </c>
      <c r="M31" s="14">
        <f t="shared" si="0"/>
        <v>0</v>
      </c>
    </row>
    <row r="32" spans="1:13" x14ac:dyDescent="0.25">
      <c r="A32" s="22">
        <v>30</v>
      </c>
      <c r="B32" s="20">
        <f>'Barema''s aan 100%'!D33*'Verzorgende C1-C2'!$P$6</f>
        <v>42966.6</v>
      </c>
      <c r="C32" s="20">
        <f t="shared" si="1"/>
        <v>42966.6</v>
      </c>
      <c r="D32" s="20">
        <f t="shared" si="2"/>
        <v>42966.6</v>
      </c>
      <c r="F32" s="22">
        <v>30</v>
      </c>
      <c r="G32" s="20">
        <f>'Verzorgende D1-D2-D3'!G32</f>
        <v>42966.6</v>
      </c>
      <c r="H32" s="20">
        <f>'Verzorgende D1-D2-D3'!H32</f>
        <v>42966.6</v>
      </c>
      <c r="I32" s="20">
        <f>'Verzorgende D1-D2-D3'!I32</f>
        <v>42966.6</v>
      </c>
      <c r="K32" s="22">
        <v>30</v>
      </c>
      <c r="L32" s="14">
        <f t="shared" si="0"/>
        <v>0</v>
      </c>
      <c r="M32" s="14">
        <f t="shared" si="0"/>
        <v>0</v>
      </c>
    </row>
    <row r="33" spans="1:13" x14ac:dyDescent="0.25">
      <c r="A33" s="22">
        <v>31</v>
      </c>
      <c r="B33" s="20">
        <f>'Barema''s aan 100%'!D34*'Verzorgende C1-C2'!$P$6</f>
        <v>42966.6</v>
      </c>
      <c r="C33" s="20">
        <f t="shared" si="1"/>
        <v>42966.6</v>
      </c>
      <c r="D33" s="20">
        <f t="shared" si="2"/>
        <v>42966.6</v>
      </c>
      <c r="F33" s="22">
        <v>31</v>
      </c>
      <c r="G33" s="20">
        <f>'Verzorgende D1-D2-D3'!G33</f>
        <v>42966.6</v>
      </c>
      <c r="H33" s="20">
        <f>'Verzorgende D1-D2-D3'!H33</f>
        <v>42966.6</v>
      </c>
      <c r="I33" s="20">
        <f>'Verzorgende D1-D2-D3'!I33</f>
        <v>42966.6</v>
      </c>
      <c r="K33" s="22">
        <v>31</v>
      </c>
      <c r="L33" s="14">
        <f t="shared" si="0"/>
        <v>0</v>
      </c>
      <c r="M33" s="14">
        <f t="shared" si="0"/>
        <v>0</v>
      </c>
    </row>
    <row r="34" spans="1:13" x14ac:dyDescent="0.25">
      <c r="A34" s="22">
        <v>32</v>
      </c>
      <c r="B34" s="20">
        <f>'Barema''s aan 100%'!D35*'Verzorgende C1-C2'!$P$6</f>
        <v>42966.6</v>
      </c>
      <c r="C34" s="20">
        <f t="shared" si="1"/>
        <v>42966.6</v>
      </c>
      <c r="D34" s="20">
        <f t="shared" si="2"/>
        <v>42966.6</v>
      </c>
      <c r="F34" s="22">
        <v>32</v>
      </c>
      <c r="G34" s="20">
        <f>'Verzorgende D1-D2-D3'!G34</f>
        <v>42966.6</v>
      </c>
      <c r="H34" s="20">
        <f>'Verzorgende D1-D2-D3'!H34</f>
        <v>42966.6</v>
      </c>
      <c r="I34" s="20">
        <f>'Verzorgende D1-D2-D3'!I34</f>
        <v>42966.6</v>
      </c>
      <c r="K34" s="22">
        <v>32</v>
      </c>
      <c r="L34" s="14">
        <f t="shared" si="0"/>
        <v>0</v>
      </c>
      <c r="M34" s="14">
        <f t="shared" si="0"/>
        <v>0</v>
      </c>
    </row>
    <row r="35" spans="1:13" x14ac:dyDescent="0.25">
      <c r="A35" s="22">
        <v>33</v>
      </c>
      <c r="B35" s="20">
        <f>'Barema''s aan 100%'!D36*'Verzorgende C1-C2'!$P$6</f>
        <v>42966.6</v>
      </c>
      <c r="C35" s="20">
        <f t="shared" si="1"/>
        <v>42966.6</v>
      </c>
      <c r="D35" s="20">
        <f t="shared" si="2"/>
        <v>42966.6</v>
      </c>
      <c r="F35" s="22">
        <v>33</v>
      </c>
      <c r="G35" s="20">
        <f>'Verzorgende D1-D2-D3'!G35</f>
        <v>42966.6</v>
      </c>
      <c r="H35" s="20">
        <f>'Verzorgende D1-D2-D3'!H35</f>
        <v>42966.6</v>
      </c>
      <c r="I35" s="20">
        <f>'Verzorgende D1-D2-D3'!I35</f>
        <v>42966.6</v>
      </c>
      <c r="K35" s="22">
        <v>33</v>
      </c>
      <c r="L35" s="14">
        <f t="shared" si="0"/>
        <v>0</v>
      </c>
      <c r="M35" s="14">
        <f t="shared" si="0"/>
        <v>0</v>
      </c>
    </row>
    <row r="36" spans="1:13" x14ac:dyDescent="0.25">
      <c r="A36" s="22">
        <v>34</v>
      </c>
      <c r="B36" s="20">
        <f>'Barema''s aan 100%'!D37*'Verzorgende C1-C2'!$P$6</f>
        <v>42966.6</v>
      </c>
      <c r="C36" s="20">
        <f t="shared" si="1"/>
        <v>42966.6</v>
      </c>
      <c r="D36" s="20">
        <f t="shared" si="2"/>
        <v>42966.6</v>
      </c>
      <c r="F36" s="22">
        <v>34</v>
      </c>
      <c r="G36" s="20">
        <f>'Verzorgende D1-D2-D3'!G36</f>
        <v>42966.6</v>
      </c>
      <c r="H36" s="20">
        <f>'Verzorgende D1-D2-D3'!H36</f>
        <v>42966.6</v>
      </c>
      <c r="I36" s="20">
        <f>'Verzorgende D1-D2-D3'!I36</f>
        <v>42966.6</v>
      </c>
      <c r="K36" s="22">
        <v>34</v>
      </c>
      <c r="L36" s="14">
        <f t="shared" si="0"/>
        <v>0</v>
      </c>
      <c r="M36" s="14">
        <f t="shared" si="0"/>
        <v>0</v>
      </c>
    </row>
    <row r="37" spans="1:13" x14ac:dyDescent="0.25">
      <c r="A37" s="22">
        <v>35</v>
      </c>
      <c r="B37" s="20">
        <f>'Barema''s aan 100%'!D38*'Verzorgende C1-C2'!$P$6</f>
        <v>42966.6</v>
      </c>
      <c r="C37" s="20">
        <f t="shared" si="1"/>
        <v>42966.6</v>
      </c>
      <c r="D37" s="20">
        <f t="shared" si="2"/>
        <v>42966.6</v>
      </c>
      <c r="F37" s="22">
        <v>35</v>
      </c>
      <c r="G37" s="20">
        <f>'Verzorgende D1-D2-D3'!G37</f>
        <v>42966.6</v>
      </c>
      <c r="H37" s="20">
        <f>'Verzorgende D1-D2-D3'!H37</f>
        <v>42966.6</v>
      </c>
      <c r="I37" s="20">
        <f>'Verzorgende D1-D2-D3'!I37</f>
        <v>42966.6</v>
      </c>
      <c r="K37" s="22">
        <v>35</v>
      </c>
      <c r="L37" s="14">
        <f t="shared" si="0"/>
        <v>0</v>
      </c>
      <c r="M37" s="14">
        <f t="shared" si="0"/>
        <v>0</v>
      </c>
    </row>
    <row r="38" spans="1:13" x14ac:dyDescent="0.25">
      <c r="A38" s="22">
        <v>36</v>
      </c>
      <c r="B38" s="20">
        <f>'Barema''s aan 100%'!D39*'Verzorgende C1-C2'!$P$6</f>
        <v>42966.6</v>
      </c>
      <c r="C38" s="20">
        <f t="shared" si="1"/>
        <v>42966.6</v>
      </c>
      <c r="D38" s="20">
        <f t="shared" si="2"/>
        <v>42966.6</v>
      </c>
      <c r="F38" s="22">
        <v>36</v>
      </c>
      <c r="G38" s="20">
        <f>'Verzorgende D1-D2-D3'!G38</f>
        <v>42966.6</v>
      </c>
      <c r="H38" s="20">
        <f>'Verzorgende D1-D2-D3'!H38</f>
        <v>42966.6</v>
      </c>
      <c r="I38" s="20">
        <f>'Verzorgende D1-D2-D3'!I38</f>
        <v>42966.6</v>
      </c>
      <c r="K38" s="22">
        <v>36</v>
      </c>
      <c r="L38" s="14">
        <f t="shared" si="0"/>
        <v>0</v>
      </c>
      <c r="M38" s="14">
        <f t="shared" si="0"/>
        <v>0</v>
      </c>
    </row>
    <row r="39" spans="1:13" x14ac:dyDescent="0.25">
      <c r="A39" s="22">
        <v>37</v>
      </c>
      <c r="B39" s="20">
        <f>'Barema''s aan 100%'!D40*'Verzorgende C1-C2'!$P$6</f>
        <v>42966.6</v>
      </c>
      <c r="C39" s="20">
        <f t="shared" si="1"/>
        <v>42966.6</v>
      </c>
      <c r="D39" s="20">
        <f t="shared" si="2"/>
        <v>42966.6</v>
      </c>
      <c r="F39" s="22">
        <v>37</v>
      </c>
      <c r="G39" s="20">
        <f>'Verzorgende D1-D2-D3'!G39</f>
        <v>42966.6</v>
      </c>
      <c r="H39" s="20">
        <f>'Verzorgende D1-D2-D3'!H39</f>
        <v>42966.6</v>
      </c>
      <c r="I39" s="20">
        <f>'Verzorgende D1-D2-D3'!I39</f>
        <v>42966.6</v>
      </c>
      <c r="K39" s="22">
        <v>37</v>
      </c>
      <c r="L39" s="14">
        <f t="shared" si="0"/>
        <v>0</v>
      </c>
      <c r="M39" s="14">
        <f t="shared" si="0"/>
        <v>0</v>
      </c>
    </row>
    <row r="40" spans="1:13" x14ac:dyDescent="0.25">
      <c r="A40" s="22">
        <v>38</v>
      </c>
      <c r="B40" s="20">
        <f>'Barema''s aan 100%'!D41*'Verzorgende C1-C2'!$P$6</f>
        <v>42966.6</v>
      </c>
      <c r="C40" s="20">
        <f t="shared" si="1"/>
        <v>42966.6</v>
      </c>
      <c r="D40" s="20">
        <f t="shared" si="2"/>
        <v>42966.6</v>
      </c>
      <c r="F40" s="22">
        <v>38</v>
      </c>
      <c r="G40" s="20">
        <f>'Verzorgende D1-D2-D3'!G40</f>
        <v>42966.6</v>
      </c>
      <c r="H40" s="20">
        <f>'Verzorgende D1-D2-D3'!H40</f>
        <v>42966.6</v>
      </c>
      <c r="I40" s="20">
        <f>'Verzorgende D1-D2-D3'!I40</f>
        <v>42966.6</v>
      </c>
      <c r="K40" s="22">
        <v>38</v>
      </c>
      <c r="L40" s="14">
        <f t="shared" si="0"/>
        <v>0</v>
      </c>
      <c r="M40" s="14">
        <f t="shared" si="0"/>
        <v>0</v>
      </c>
    </row>
    <row r="41" spans="1:13" x14ac:dyDescent="0.25">
      <c r="A41" s="22">
        <v>39</v>
      </c>
      <c r="B41" s="20">
        <f>'Barema''s aan 100%'!D42*'Verzorgende C1-C2'!$P$6</f>
        <v>42966.6</v>
      </c>
      <c r="C41" s="20">
        <f t="shared" si="1"/>
        <v>42966.6</v>
      </c>
      <c r="D41" s="20">
        <f t="shared" si="2"/>
        <v>42966.6</v>
      </c>
      <c r="F41" s="22">
        <v>39</v>
      </c>
      <c r="G41" s="20">
        <f>'Verzorgende D1-D2-D3'!G41</f>
        <v>42966.6</v>
      </c>
      <c r="H41" s="20">
        <f>'Verzorgende D1-D2-D3'!H41</f>
        <v>42966.6</v>
      </c>
      <c r="I41" s="20">
        <f>'Verzorgende D1-D2-D3'!I41</f>
        <v>42966.6</v>
      </c>
      <c r="K41" s="22">
        <v>39</v>
      </c>
      <c r="L41" s="14">
        <f t="shared" si="0"/>
        <v>0</v>
      </c>
      <c r="M41" s="14">
        <f t="shared" si="0"/>
        <v>0</v>
      </c>
    </row>
    <row r="42" spans="1:13" x14ac:dyDescent="0.25">
      <c r="A42" s="22">
        <v>40</v>
      </c>
      <c r="B42" s="20">
        <f>'Barema''s aan 100%'!D43*'Verzorgende C1-C2'!$P$6</f>
        <v>42966.6</v>
      </c>
      <c r="C42" s="20">
        <f t="shared" si="1"/>
        <v>42966.6</v>
      </c>
      <c r="D42" s="20">
        <f t="shared" si="2"/>
        <v>42966.6</v>
      </c>
      <c r="F42" s="22">
        <v>40</v>
      </c>
      <c r="G42" s="20">
        <f>'Verzorgende D1-D2-D3'!G42</f>
        <v>42966.6</v>
      </c>
      <c r="H42" s="20">
        <f>'Verzorgende D1-D2-D3'!H42</f>
        <v>42966.6</v>
      </c>
      <c r="I42" s="20">
        <f>'Verzorgende D1-D2-D3'!I42</f>
        <v>42966.6</v>
      </c>
      <c r="K42" s="22">
        <v>40</v>
      </c>
      <c r="L42" s="14">
        <f t="shared" si="0"/>
        <v>0</v>
      </c>
      <c r="M42" s="14">
        <f t="shared" si="0"/>
        <v>0</v>
      </c>
    </row>
    <row r="43" spans="1:13" x14ac:dyDescent="0.25">
      <c r="A43" s="22">
        <v>41</v>
      </c>
      <c r="B43" s="20">
        <f>'Barema''s aan 100%'!D44*'Verzorgende C1-C2'!$P$6</f>
        <v>42966.6</v>
      </c>
      <c r="C43" s="20">
        <f t="shared" si="1"/>
        <v>42966.6</v>
      </c>
      <c r="D43" s="20">
        <f t="shared" si="2"/>
        <v>42966.6</v>
      </c>
      <c r="F43" s="22">
        <v>41</v>
      </c>
      <c r="G43" s="20">
        <f>'Verzorgende D1-D2-D3'!G43</f>
        <v>42966.6</v>
      </c>
      <c r="H43" s="20">
        <f>'Verzorgende D1-D2-D3'!H43</f>
        <v>42966.6</v>
      </c>
      <c r="I43" s="20">
        <f>'Verzorgende D1-D2-D3'!I43</f>
        <v>42966.6</v>
      </c>
      <c r="K43" s="22">
        <v>41</v>
      </c>
      <c r="L43" s="14">
        <f t="shared" si="0"/>
        <v>0</v>
      </c>
      <c r="M43" s="14">
        <f t="shared" si="0"/>
        <v>0</v>
      </c>
    </row>
    <row r="44" spans="1:13" x14ac:dyDescent="0.25">
      <c r="A44" s="22">
        <v>42</v>
      </c>
      <c r="B44" s="20">
        <f>'Barema''s aan 100%'!D45*'Verzorgende C1-C2'!$P$6</f>
        <v>42966.6</v>
      </c>
      <c r="C44" s="20">
        <f t="shared" si="1"/>
        <v>42966.6</v>
      </c>
      <c r="D44" s="20">
        <f t="shared" si="2"/>
        <v>42966.6</v>
      </c>
      <c r="F44" s="22">
        <v>42</v>
      </c>
      <c r="G44" s="20">
        <f>'Verzorgende D1-D2-D3'!G44</f>
        <v>42966.6</v>
      </c>
      <c r="H44" s="20">
        <f>'Verzorgende D1-D2-D3'!H44</f>
        <v>42966.6</v>
      </c>
      <c r="I44" s="20">
        <f>'Verzorgende D1-D2-D3'!I44</f>
        <v>42966.6</v>
      </c>
      <c r="K44" s="22">
        <v>42</v>
      </c>
      <c r="L44" s="14">
        <f t="shared" si="0"/>
        <v>0</v>
      </c>
      <c r="M44" s="14">
        <f t="shared" si="0"/>
        <v>0</v>
      </c>
    </row>
    <row r="45" spans="1:13" x14ac:dyDescent="0.25">
      <c r="A45" s="22">
        <v>43</v>
      </c>
      <c r="B45" s="20">
        <f>'Barema''s aan 100%'!D46*'Verzorgende C1-C2'!$P$6</f>
        <v>42966.6</v>
      </c>
      <c r="C45" s="20">
        <f t="shared" si="1"/>
        <v>42966.6</v>
      </c>
      <c r="D45" s="20">
        <f t="shared" si="2"/>
        <v>42966.6</v>
      </c>
      <c r="F45" s="22">
        <v>43</v>
      </c>
      <c r="G45" s="20">
        <f>'Verzorgende D1-D2-D3'!G45</f>
        <v>42966.6</v>
      </c>
      <c r="H45" s="20">
        <f>'Verzorgende D1-D2-D3'!H45</f>
        <v>42966.6</v>
      </c>
      <c r="I45" s="20">
        <f>'Verzorgende D1-D2-D3'!I45</f>
        <v>42966.6</v>
      </c>
      <c r="K45" s="22">
        <v>43</v>
      </c>
      <c r="L45" s="14">
        <f t="shared" si="0"/>
        <v>0</v>
      </c>
      <c r="M45" s="14">
        <f t="shared" si="0"/>
        <v>0</v>
      </c>
    </row>
    <row r="46" spans="1:13" x14ac:dyDescent="0.25">
      <c r="A46" s="22">
        <v>44</v>
      </c>
      <c r="B46" s="20">
        <f>'Barema''s aan 100%'!D47*'Verzorgende C1-C2'!$P$6</f>
        <v>42966.6</v>
      </c>
      <c r="C46" s="20">
        <f t="shared" si="1"/>
        <v>42966.6</v>
      </c>
      <c r="D46" s="20">
        <f t="shared" si="2"/>
        <v>42966.6</v>
      </c>
      <c r="F46" s="22">
        <v>44</v>
      </c>
      <c r="G46" s="20">
        <f>'Verzorgende D1-D2-D3'!G46</f>
        <v>42966.6</v>
      </c>
      <c r="H46" s="20">
        <f>'Verzorgende D1-D2-D3'!H46</f>
        <v>42966.6</v>
      </c>
      <c r="I46" s="20">
        <f>'Verzorgende D1-D2-D3'!I46</f>
        <v>42966.6</v>
      </c>
      <c r="K46" s="22">
        <v>44</v>
      </c>
      <c r="L46" s="14">
        <f t="shared" si="0"/>
        <v>0</v>
      </c>
      <c r="M46" s="14">
        <f t="shared" si="0"/>
        <v>0</v>
      </c>
    </row>
    <row r="47" spans="1:13" x14ac:dyDescent="0.25">
      <c r="A47" s="22">
        <v>45</v>
      </c>
      <c r="B47" s="20">
        <f>'Barema''s aan 100%'!D48*'Verzorgende C1-C2'!$P$6</f>
        <v>42966.6</v>
      </c>
      <c r="C47" s="20">
        <f t="shared" si="1"/>
        <v>42966.6</v>
      </c>
      <c r="D47" s="20">
        <f t="shared" si="2"/>
        <v>42966.6</v>
      </c>
      <c r="F47" s="22">
        <v>45</v>
      </c>
      <c r="G47" s="20">
        <f>'Verzorgende D1-D2-D3'!G47</f>
        <v>42966.6</v>
      </c>
      <c r="H47" s="20">
        <f>'Verzorgende D1-D2-D3'!H47</f>
        <v>42966.6</v>
      </c>
      <c r="I47" s="20">
        <f>'Verzorgende D1-D2-D3'!I47</f>
        <v>42966.6</v>
      </c>
      <c r="K47" s="22">
        <v>45</v>
      </c>
      <c r="L47" s="14">
        <f t="shared" si="0"/>
        <v>0</v>
      </c>
      <c r="M47" s="14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9A2ACC-9CFB-4A23-8AF5-F803AAEC301C}">
  <dimension ref="A1:Q47"/>
  <sheetViews>
    <sheetView topLeftCell="H1" workbookViewId="0">
      <selection activeCell="P6" sqref="P6"/>
    </sheetView>
  </sheetViews>
  <sheetFormatPr defaultColWidth="8.88671875" defaultRowHeight="13.8" x14ac:dyDescent="0.25"/>
  <cols>
    <col min="1" max="1" width="13.5546875" style="23" customWidth="1"/>
    <col min="2" max="2" width="26.33203125" style="1" customWidth="1"/>
    <col min="3" max="4" width="25.33203125" style="1" customWidth="1"/>
    <col min="5" max="5" width="8.88671875" style="1"/>
    <col min="6" max="6" width="13.5546875" style="23" customWidth="1"/>
    <col min="7" max="9" width="24.6640625" style="1" customWidth="1"/>
    <col min="10" max="10" width="8.88671875" style="1"/>
    <col min="11" max="11" width="13.5546875" style="23" customWidth="1"/>
    <col min="12" max="13" width="31.88671875" style="1" customWidth="1"/>
    <col min="14" max="14" width="8.88671875" style="1"/>
    <col min="15" max="17" width="27.33203125" style="1" customWidth="1"/>
    <col min="18" max="16384" width="8.88671875" style="1"/>
  </cols>
  <sheetData>
    <row r="1" spans="1:17" ht="69" x14ac:dyDescent="0.25">
      <c r="A1" s="22" t="s">
        <v>14</v>
      </c>
      <c r="B1" s="24" t="s">
        <v>37</v>
      </c>
      <c r="C1" s="24" t="s">
        <v>38</v>
      </c>
      <c r="D1" s="24" t="s">
        <v>39</v>
      </c>
      <c r="F1" s="22" t="s">
        <v>14</v>
      </c>
      <c r="G1" s="24" t="s">
        <v>29</v>
      </c>
      <c r="H1" s="24" t="s">
        <v>30</v>
      </c>
      <c r="I1" s="24" t="s">
        <v>31</v>
      </c>
      <c r="K1" s="22" t="s">
        <v>14</v>
      </c>
      <c r="L1" s="24" t="s">
        <v>27</v>
      </c>
      <c r="M1" s="24" t="s">
        <v>28</v>
      </c>
    </row>
    <row r="2" spans="1:17" x14ac:dyDescent="0.25">
      <c r="A2" s="22">
        <v>0</v>
      </c>
      <c r="B2" s="14">
        <f>'Barema''s aan 100%'!E3*'Verzorgende C1-C2-C3 '!$P$6</f>
        <v>25534.975000000002</v>
      </c>
      <c r="C2" s="4">
        <f>B2+('Barema''s aan 100%'!$I$4*'Verzorgende C1-C2-C3 '!$P$6)</f>
        <v>26891.607705000002</v>
      </c>
      <c r="D2" s="4">
        <f>B2+('Barema''s aan 100%'!$J$4*'Verzorgende C1-C2-C3 '!$P$6)</f>
        <v>26213.300775000003</v>
      </c>
      <c r="F2" s="22">
        <v>0</v>
      </c>
      <c r="G2" s="20">
        <f>'Verzorgende D1-D2-D3'!G2</f>
        <v>30210.023755000002</v>
      </c>
      <c r="H2" s="4">
        <f>'Verzorgende D1-D2-D3'!H2</f>
        <v>31566.656460000002</v>
      </c>
      <c r="I2" s="4">
        <f>'Verzorgende D1-D2-D3'!I2</f>
        <v>30888.349530000003</v>
      </c>
      <c r="K2" s="22">
        <v>0</v>
      </c>
      <c r="L2" s="14">
        <f>H2-C2</f>
        <v>4675.0487549999998</v>
      </c>
      <c r="M2" s="14">
        <f>I2-D2</f>
        <v>4675.0487549999998</v>
      </c>
    </row>
    <row r="3" spans="1:17" ht="22.95" customHeight="1" x14ac:dyDescent="0.25">
      <c r="A3" s="22">
        <v>1</v>
      </c>
      <c r="B3" s="14">
        <f>'Barema''s aan 100%'!E4*'Verzorgende C1-C2-C3 '!$P$6</f>
        <v>26665.674999999999</v>
      </c>
      <c r="C3" s="4">
        <f>B3+('Barema''s aan 100%'!$I$4*'Verzorgende C1-C2-C3 '!$P$6)</f>
        <v>28022.307704999999</v>
      </c>
      <c r="D3" s="4">
        <f>B3+('Barema''s aan 100%'!$J$4*'Verzorgende C1-C2-C3 '!$P$6)</f>
        <v>27344.000775</v>
      </c>
      <c r="F3" s="22">
        <v>1</v>
      </c>
      <c r="G3" s="20">
        <f>'Verzorgende D1-D2-D3'!G3</f>
        <v>30844.32761</v>
      </c>
      <c r="H3" s="4">
        <f>'Verzorgende D1-D2-D3'!H3</f>
        <v>32200.960315</v>
      </c>
      <c r="I3" s="4">
        <f>'Verzorgende D1-D2-D3'!I3</f>
        <v>31522.653385000001</v>
      </c>
      <c r="K3" s="22">
        <v>1</v>
      </c>
      <c r="L3" s="14">
        <f t="shared" ref="L3:M47" si="0">H3-C3</f>
        <v>4178.652610000001</v>
      </c>
      <c r="M3" s="14">
        <f t="shared" si="0"/>
        <v>4178.652610000001</v>
      </c>
      <c r="O3" s="24" t="s">
        <v>17</v>
      </c>
      <c r="P3" s="24"/>
      <c r="Q3" s="24"/>
    </row>
    <row r="4" spans="1:17" ht="16.2" customHeight="1" x14ac:dyDescent="0.25">
      <c r="A4" s="22">
        <v>2</v>
      </c>
      <c r="B4" s="14">
        <f>'Barema''s aan 100%'!E5*'Verzorgende C1-C2-C3 '!$P$6</f>
        <v>26665.674999999999</v>
      </c>
      <c r="C4" s="4">
        <f>B4+('Barema''s aan 100%'!$I$4*'Verzorgende C1-C2-C3 '!$P$6)</f>
        <v>28022.307704999999</v>
      </c>
      <c r="D4" s="4">
        <f>B4+('Barema''s aan 100%'!$J$4*'Verzorgende C1-C2-C3 '!$P$6)</f>
        <v>27344.000775</v>
      </c>
      <c r="F4" s="22">
        <v>2</v>
      </c>
      <c r="G4" s="20">
        <f>'Verzorgende D1-D2-D3'!G4</f>
        <v>31443.617455</v>
      </c>
      <c r="H4" s="3">
        <f>'Verzorgende D1-D2-D3'!H4</f>
        <v>32121.943230000001</v>
      </c>
      <c r="I4" s="3">
        <f>'Verzorgende D1-D2-D3'!I4</f>
        <v>31782.789765000001</v>
      </c>
      <c r="K4" s="22">
        <v>2</v>
      </c>
      <c r="L4" s="14">
        <f t="shared" si="0"/>
        <v>4099.6355250000015</v>
      </c>
      <c r="M4" s="14">
        <f t="shared" si="0"/>
        <v>4438.7889900000009</v>
      </c>
      <c r="O4" s="24" t="s">
        <v>18</v>
      </c>
      <c r="P4" s="24"/>
      <c r="Q4" s="24"/>
    </row>
    <row r="5" spans="1:17" x14ac:dyDescent="0.25">
      <c r="A5" s="22">
        <v>3</v>
      </c>
      <c r="B5" s="14">
        <f>'Barema''s aan 100%'!E6*'Verzorgende C1-C2-C3 '!$P$6</f>
        <v>27796.375</v>
      </c>
      <c r="C5" s="4">
        <f>B5+('Barema''s aan 100%'!$I$4*'Verzorgende C1-C2-C3 '!$P$6)</f>
        <v>29153.007705</v>
      </c>
      <c r="D5" s="4">
        <f>B5+('Barema''s aan 100%'!$J$4*'Verzorgende C1-C2-C3 '!$P$6)</f>
        <v>28474.700775000001</v>
      </c>
      <c r="F5" s="22">
        <v>3</v>
      </c>
      <c r="G5" s="20">
        <f>'Verzorgende D1-D2-D3'!G5</f>
        <v>32008.647090000002</v>
      </c>
      <c r="H5" s="3">
        <f>'Verzorgende D1-D2-D3'!H5</f>
        <v>32686.972865000003</v>
      </c>
      <c r="I5" s="3">
        <f>'Verzorgende D1-D2-D3'!I5</f>
        <v>32347.819400000004</v>
      </c>
      <c r="K5" s="22">
        <v>3</v>
      </c>
      <c r="L5" s="14">
        <f t="shared" si="0"/>
        <v>3533.9651600000034</v>
      </c>
      <c r="M5" s="14">
        <f t="shared" si="0"/>
        <v>3873.1186250000028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14">
        <f>'Barema''s aan 100%'!E7*'Verzorgende C1-C2-C3 '!$P$6</f>
        <v>29021.3</v>
      </c>
      <c r="C6" s="4">
        <f>B6+('Barema''s aan 100%'!$I$4*'Verzorgende C1-C2-C3 '!$P$6)</f>
        <v>30377.932704999999</v>
      </c>
      <c r="D6" s="4">
        <f>B6+('Barema''s aan 100%'!$J$4*'Verzorgende C1-C2-C3 '!$P$6)</f>
        <v>29699.625775</v>
      </c>
      <c r="F6" s="22">
        <v>4</v>
      </c>
      <c r="G6" s="20">
        <f>'Verzorgende D1-D2-D3'!G6</f>
        <v>32540.697974999999</v>
      </c>
      <c r="H6" s="3">
        <f>'Verzorgende D1-D2-D3'!H6</f>
        <v>33219.02375</v>
      </c>
      <c r="I6" s="3">
        <f>'Verzorgende D1-D2-D3'!I6</f>
        <v>32879.870284999997</v>
      </c>
      <c r="K6" s="22">
        <v>4</v>
      </c>
      <c r="L6" s="14">
        <f t="shared" si="0"/>
        <v>2841.091045000001</v>
      </c>
      <c r="M6" s="14">
        <f t="shared" si="0"/>
        <v>3180.2445099999968</v>
      </c>
      <c r="O6" s="1" t="s">
        <v>52</v>
      </c>
      <c r="P6" s="25">
        <v>1.8845000000000001</v>
      </c>
    </row>
    <row r="7" spans="1:17" x14ac:dyDescent="0.25">
      <c r="A7" s="22">
        <v>5</v>
      </c>
      <c r="B7" s="14">
        <f>'Barema''s aan 100%'!E8*'Verzorgende C1-C2-C3 '!$P$6</f>
        <v>30152</v>
      </c>
      <c r="C7" s="4">
        <f>B7+('Barema''s aan 100%'!$I$4*'Verzorgende C1-C2-C3 '!$P$6)</f>
        <v>31508.632705</v>
      </c>
      <c r="D7" s="4">
        <f>B7+('Barema''s aan 100%'!$J$4*'Verzorgende C1-C2-C3 '!$P$6)</f>
        <v>30830.325775000001</v>
      </c>
      <c r="F7" s="22">
        <v>5</v>
      </c>
      <c r="G7" s="20">
        <f>'Verzorgende D1-D2-D3'!G7</f>
        <v>33040.78774</v>
      </c>
      <c r="H7" s="3">
        <f>'Verzorgende D1-D2-D3'!H7</f>
        <v>33719.113514999997</v>
      </c>
      <c r="I7" s="3">
        <f>'Verzorgende D1-D2-D3'!I7</f>
        <v>33379.960050000002</v>
      </c>
      <c r="K7" s="22">
        <v>5</v>
      </c>
      <c r="L7" s="14">
        <f t="shared" si="0"/>
        <v>2210.4808099999973</v>
      </c>
      <c r="M7" s="14">
        <f t="shared" si="0"/>
        <v>2549.6342750000003</v>
      </c>
    </row>
    <row r="8" spans="1:17" x14ac:dyDescent="0.25">
      <c r="A8" s="22">
        <v>6</v>
      </c>
      <c r="B8" s="14">
        <f>'Barema''s aan 100%'!E9*'Verzorgende C1-C2-C3 '!$P$6</f>
        <v>30152</v>
      </c>
      <c r="C8" s="4">
        <f>B8+('Barema''s aan 100%'!$I$4*'Verzorgende C1-C2-C3 '!$P$6)</f>
        <v>31508.632705</v>
      </c>
      <c r="D8" s="4">
        <f>B8+('Barema''s aan 100%'!$J$4*'Verzorgende C1-C2-C3 '!$P$6)</f>
        <v>30830.325775000001</v>
      </c>
      <c r="F8" s="22">
        <v>6</v>
      </c>
      <c r="G8" s="20">
        <f>'Verzorgende D1-D2-D3'!G8</f>
        <v>33510.687815000005</v>
      </c>
      <c r="H8" s="3">
        <f>'Verzorgende D1-D2-D3'!H8</f>
        <v>34189.013590000002</v>
      </c>
      <c r="I8" s="3">
        <f>'Verzorgende D1-D2-D3'!I8</f>
        <v>33849.860125000007</v>
      </c>
      <c r="K8" s="22">
        <v>6</v>
      </c>
      <c r="L8" s="14">
        <f t="shared" si="0"/>
        <v>2680.3808850000023</v>
      </c>
      <c r="M8" s="14">
        <f t="shared" si="0"/>
        <v>3019.5343500000054</v>
      </c>
    </row>
    <row r="9" spans="1:17" x14ac:dyDescent="0.25">
      <c r="A9" s="22">
        <v>7</v>
      </c>
      <c r="B9" s="14">
        <f>'Barema''s aan 100%'!E10*'Verzorgende C1-C2-C3 '!$P$6</f>
        <v>31282.7</v>
      </c>
      <c r="C9" s="3">
        <f>B9+('Barema''s aan 100%'!I10*'Verzorgende C1-C2-C3 '!$P$6)</f>
        <v>31961.025775000002</v>
      </c>
      <c r="D9" s="3">
        <f>B9+('Barema''s aan 100%'!$J$10*'Verzorgende C1-C2-C3 '!$P$6)</f>
        <v>31621.872310000002</v>
      </c>
      <c r="F9" s="22">
        <v>7</v>
      </c>
      <c r="G9" s="20">
        <f>'Verzorgende D1-D2-D3'!G9</f>
        <v>33951.566590000002</v>
      </c>
      <c r="H9" s="3">
        <f>'Verzorgende D1-D2-D3'!H9</f>
        <v>34629.892365</v>
      </c>
      <c r="I9" s="3">
        <f>'Verzorgende D1-D2-D3'!I9</f>
        <v>34290.738900000004</v>
      </c>
      <c r="K9" s="22">
        <v>7</v>
      </c>
      <c r="L9" s="14">
        <f t="shared" si="0"/>
        <v>2668.8665899999978</v>
      </c>
      <c r="M9" s="14">
        <f t="shared" si="0"/>
        <v>2668.8665900000015</v>
      </c>
    </row>
    <row r="10" spans="1:17" x14ac:dyDescent="0.25">
      <c r="A10" s="22">
        <v>8</v>
      </c>
      <c r="B10" s="14">
        <f>'Barema''s aan 100%'!E11*'Verzorgende C1-C2-C3 '!$P$6</f>
        <v>31282.7</v>
      </c>
      <c r="C10" s="3">
        <f>B10+('Barema''s aan 100%'!I11*'Verzorgende C1-C2-C3 '!$P$6)</f>
        <v>32561.0049229875</v>
      </c>
      <c r="D10" s="3">
        <f>B10+('Barema''s aan 100%'!$J$10*'Verzorgende C1-C2-C3 '!$P$6)</f>
        <v>31621.872310000002</v>
      </c>
      <c r="F10" s="22">
        <v>8</v>
      </c>
      <c r="G10" s="20">
        <f>'Verzorgende D1-D2-D3'!G10</f>
        <v>34364.667835</v>
      </c>
      <c r="H10" s="3">
        <f>'Verzorgende D1-D2-D3'!H10</f>
        <v>35042.993609999998</v>
      </c>
      <c r="I10" s="3">
        <f>'Verzorgende D1-D2-D3'!I10</f>
        <v>34703.840145000002</v>
      </c>
      <c r="K10" s="22">
        <v>8</v>
      </c>
      <c r="L10" s="14">
        <f t="shared" si="0"/>
        <v>2481.9886870124974</v>
      </c>
      <c r="M10" s="14">
        <f t="shared" si="0"/>
        <v>3081.9678349999995</v>
      </c>
    </row>
    <row r="11" spans="1:17" x14ac:dyDescent="0.25">
      <c r="A11" s="22">
        <v>9</v>
      </c>
      <c r="B11" s="14">
        <f>'Barema''s aan 100%'!E12*'Verzorgende C1-C2-C3 '!$P$6</f>
        <v>32413.4</v>
      </c>
      <c r="C11" s="3">
        <f>B11+('Barema''s aan 100%'!I12*'Verzorgende C1-C2-C3 '!$P$6)</f>
        <v>32519.925410248961</v>
      </c>
      <c r="D11" s="3">
        <f>B11+('Barema''s aan 100%'!$J$10*'Verzorgende C1-C2-C3 '!$P$6)</f>
        <v>32752.572310000003</v>
      </c>
      <c r="F11" s="22">
        <v>9</v>
      </c>
      <c r="G11" s="20">
        <f>'Verzorgende D1-D2-D3'!G11</f>
        <v>34751.423770000001</v>
      </c>
      <c r="H11" s="3">
        <f>'Verzorgende D1-D2-D3'!H11</f>
        <v>35429.749544999999</v>
      </c>
      <c r="I11" s="3">
        <f>'Verzorgende D1-D2-D3'!I11</f>
        <v>35090.596080000003</v>
      </c>
      <c r="K11" s="22">
        <v>9</v>
      </c>
      <c r="L11" s="14">
        <f t="shared" si="0"/>
        <v>2909.8241347510375</v>
      </c>
      <c r="M11" s="14">
        <f t="shared" si="0"/>
        <v>2338.0237699999998</v>
      </c>
    </row>
    <row r="12" spans="1:17" x14ac:dyDescent="0.25">
      <c r="A12" s="22">
        <v>10</v>
      </c>
      <c r="B12" s="14">
        <f>'Barema''s aan 100%'!E13*'Verzorgende C1-C2-C3 '!$P$6</f>
        <v>32413.4</v>
      </c>
      <c r="C12" s="3">
        <f>B12+('Barema''s aan 100%'!I13*'Verzorgende C1-C2-C3 '!$P$6)</f>
        <v>32413.4</v>
      </c>
      <c r="D12" s="3">
        <f>B12+('Barema''s aan 100%'!$J$10*'Verzorgende C1-C2-C3 '!$P$6)</f>
        <v>32752.572310000003</v>
      </c>
      <c r="F12" s="22">
        <v>10</v>
      </c>
      <c r="G12" s="20">
        <f>'Verzorgende D1-D2-D3'!G12</f>
        <v>35113.341995000002</v>
      </c>
      <c r="H12" s="3">
        <f>'Verzorgende D1-D2-D3'!H12</f>
        <v>35791.66777</v>
      </c>
      <c r="I12" s="3">
        <f>'Verzorgende D1-D2-D3'!I12</f>
        <v>35452.514305000004</v>
      </c>
      <c r="K12" s="22">
        <v>10</v>
      </c>
      <c r="L12" s="14">
        <f t="shared" si="0"/>
        <v>3378.2677699999986</v>
      </c>
      <c r="M12" s="14">
        <f t="shared" si="0"/>
        <v>2699.941995000001</v>
      </c>
    </row>
    <row r="13" spans="1:17" x14ac:dyDescent="0.25">
      <c r="A13" s="22">
        <v>11</v>
      </c>
      <c r="B13" s="14">
        <f>'Barema''s aan 100%'!E14*'Verzorgende C1-C2-C3 '!$P$6</f>
        <v>33544.1</v>
      </c>
      <c r="C13" s="3">
        <f>B13+('Barema''s aan 100%'!I14*'Verzorgende C1-C2-C3 '!$P$6)</f>
        <v>33544.1</v>
      </c>
      <c r="D13" s="3">
        <f>B13+('Barema''s aan 100%'!$J$10*'Verzorgende C1-C2-C3 '!$P$6)</f>
        <v>33883.27231</v>
      </c>
      <c r="F13" s="22">
        <v>11</v>
      </c>
      <c r="G13" s="20">
        <f>'Verzorgende D1-D2-D3'!G13</f>
        <v>35451.440139999999</v>
      </c>
      <c r="H13" s="20">
        <f>'Verzorgende D1-D2-D3'!H13</f>
        <v>35451.440139999999</v>
      </c>
      <c r="I13" s="20">
        <f>'Verzorgende D1-D2-D3'!I13</f>
        <v>35451.440139999999</v>
      </c>
      <c r="K13" s="22">
        <v>11</v>
      </c>
      <c r="L13" s="14">
        <f t="shared" si="0"/>
        <v>1907.3401400000002</v>
      </c>
      <c r="M13" s="14">
        <f t="shared" si="0"/>
        <v>1568.1678299999985</v>
      </c>
    </row>
    <row r="14" spans="1:17" x14ac:dyDescent="0.25">
      <c r="A14" s="22">
        <v>12</v>
      </c>
      <c r="B14" s="14">
        <f>'Barema''s aan 100%'!E15*'Verzorgende C1-C2-C3 '!$P$6</f>
        <v>33544.1</v>
      </c>
      <c r="C14" s="3">
        <f>B14+('Barema''s aan 100%'!I15*'Verzorgende C1-C2-C3 '!$P$6)</f>
        <v>33544.1</v>
      </c>
      <c r="D14" s="3">
        <f>B14+('Barema''s aan 100%'!$J$10*'Verzorgende C1-C2-C3 '!$P$6)</f>
        <v>33883.27231</v>
      </c>
      <c r="F14" s="22">
        <v>12</v>
      </c>
      <c r="G14" s="20">
        <f>'Verzorgende D1-D2-D3'!G14</f>
        <v>35767.244650000001</v>
      </c>
      <c r="H14" s="20">
        <f>'Verzorgende D1-D2-D3'!H14</f>
        <v>35767.244650000001</v>
      </c>
      <c r="I14" s="20">
        <f>'Verzorgende D1-D2-D3'!I14</f>
        <v>35767.244650000001</v>
      </c>
      <c r="K14" s="22">
        <v>12</v>
      </c>
      <c r="L14" s="14">
        <f t="shared" si="0"/>
        <v>2223.144650000002</v>
      </c>
      <c r="M14" s="14">
        <f t="shared" si="0"/>
        <v>1883.9723400000003</v>
      </c>
    </row>
    <row r="15" spans="1:17" x14ac:dyDescent="0.25">
      <c r="A15" s="22">
        <v>13</v>
      </c>
      <c r="B15" s="14">
        <f>'Barema''s aan 100%'!E16*'Verzorgende C1-C2-C3 '!$P$6</f>
        <v>34674.800000000003</v>
      </c>
      <c r="C15" s="3">
        <f>B15+('Barema''s aan 100%'!I16*'Verzorgende C1-C2-C3 '!$P$6)</f>
        <v>34674.800000000003</v>
      </c>
      <c r="D15" s="3">
        <f>B15+('Barema''s aan 100%'!$J$10*'Verzorgende C1-C2-C3 '!$P$6)</f>
        <v>35013.972310000005</v>
      </c>
      <c r="F15" s="22">
        <v>13</v>
      </c>
      <c r="G15" s="20">
        <f>'Verzorgende D1-D2-D3'!G15</f>
        <v>36061.923914999999</v>
      </c>
      <c r="H15" s="20">
        <f>'Verzorgende D1-D2-D3'!H15</f>
        <v>36061.923914999999</v>
      </c>
      <c r="I15" s="20">
        <f>'Verzorgende D1-D2-D3'!I15</f>
        <v>36061.923914999999</v>
      </c>
      <c r="K15" s="22">
        <v>13</v>
      </c>
      <c r="L15" s="14">
        <f t="shared" si="0"/>
        <v>1387.1239149999965</v>
      </c>
      <c r="M15" s="14">
        <f t="shared" si="0"/>
        <v>1047.9516049999947</v>
      </c>
    </row>
    <row r="16" spans="1:17" x14ac:dyDescent="0.25">
      <c r="A16" s="22">
        <v>14</v>
      </c>
      <c r="B16" s="14">
        <f>'Barema''s aan 100%'!E17*'Verzorgende C1-C2-C3 '!$P$6</f>
        <v>34674.800000000003</v>
      </c>
      <c r="C16" s="3">
        <f>B16+('Barema''s aan 100%'!I17*'Verzorgende C1-C2-C3 '!$P$6)</f>
        <v>34674.800000000003</v>
      </c>
      <c r="D16" s="3">
        <f>B16+('Barema''s aan 100%'!$J$10*'Verzorgende C1-C2-C3 '!$P$6)</f>
        <v>35013.972310000005</v>
      </c>
      <c r="F16" s="22">
        <v>14</v>
      </c>
      <c r="G16" s="20">
        <f>'Verzorgende D1-D2-D3'!G16</f>
        <v>36336.740550000002</v>
      </c>
      <c r="H16" s="20">
        <f>'Verzorgende D1-D2-D3'!H16</f>
        <v>36336.740550000002</v>
      </c>
      <c r="I16" s="20">
        <f>'Verzorgende D1-D2-D3'!I16</f>
        <v>36336.740550000002</v>
      </c>
      <c r="K16" s="22">
        <v>14</v>
      </c>
      <c r="L16" s="14">
        <f t="shared" si="0"/>
        <v>1661.9405499999993</v>
      </c>
      <c r="M16" s="14">
        <f t="shared" si="0"/>
        <v>1322.7682399999976</v>
      </c>
    </row>
    <row r="17" spans="1:13" x14ac:dyDescent="0.25">
      <c r="A17" s="22">
        <v>15</v>
      </c>
      <c r="B17" s="14">
        <f>'Barema''s aan 100%'!E18*'Verzorgende C1-C2-C3 '!$P$6</f>
        <v>35805.5</v>
      </c>
      <c r="C17" s="14">
        <f>B17</f>
        <v>35805.5</v>
      </c>
      <c r="D17" s="14">
        <f>C17</f>
        <v>35805.5</v>
      </c>
      <c r="F17" s="22">
        <v>15</v>
      </c>
      <c r="G17" s="20">
        <f>'Verzorgende D1-D2-D3'!G17</f>
        <v>36592.957170000001</v>
      </c>
      <c r="H17" s="20">
        <f>'Verzorgende D1-D2-D3'!H17</f>
        <v>36592.957170000001</v>
      </c>
      <c r="I17" s="20">
        <f>'Verzorgende D1-D2-D3'!I17</f>
        <v>36592.957170000001</v>
      </c>
      <c r="K17" s="22">
        <v>15</v>
      </c>
      <c r="L17" s="14">
        <f t="shared" si="0"/>
        <v>787.4571700000015</v>
      </c>
      <c r="M17" s="14">
        <f t="shared" si="0"/>
        <v>787.4571700000015</v>
      </c>
    </row>
    <row r="18" spans="1:13" x14ac:dyDescent="0.25">
      <c r="A18" s="22">
        <v>16</v>
      </c>
      <c r="B18" s="14">
        <f>'Barema''s aan 100%'!E19*'Verzorgende C1-C2-C3 '!$P$6</f>
        <v>35805.5</v>
      </c>
      <c r="C18" s="14">
        <f t="shared" ref="C18:D33" si="1">B18</f>
        <v>35805.5</v>
      </c>
      <c r="D18" s="14">
        <f t="shared" si="1"/>
        <v>35805.5</v>
      </c>
      <c r="F18" s="22">
        <v>16</v>
      </c>
      <c r="G18" s="20">
        <f>'Verzorgende D1-D2-D3'!G18</f>
        <v>36786.137264999998</v>
      </c>
      <c r="H18" s="20">
        <f>'Verzorgende D1-D2-D3'!H18</f>
        <v>36786.137264999998</v>
      </c>
      <c r="I18" s="20">
        <f>'Verzorgende D1-D2-D3'!I18</f>
        <v>36786.137264999998</v>
      </c>
      <c r="K18" s="22">
        <v>16</v>
      </c>
      <c r="L18" s="14">
        <f t="shared" si="0"/>
        <v>980.63726499999757</v>
      </c>
      <c r="M18" s="14">
        <f t="shared" si="0"/>
        <v>980.63726499999757</v>
      </c>
    </row>
    <row r="19" spans="1:13" x14ac:dyDescent="0.25">
      <c r="A19" s="22">
        <v>17</v>
      </c>
      <c r="B19" s="14">
        <f>'Barema''s aan 100%'!E20*'Verzorgende C1-C2-C3 '!$P$6</f>
        <v>36936.200000000004</v>
      </c>
      <c r="C19" s="14">
        <f t="shared" si="1"/>
        <v>36936.200000000004</v>
      </c>
      <c r="D19" s="14">
        <f t="shared" si="1"/>
        <v>36936.200000000004</v>
      </c>
      <c r="F19" s="22">
        <v>17</v>
      </c>
      <c r="G19" s="20">
        <f>'Verzorgende D1-D2-D3'!G19</f>
        <v>36965.824340000006</v>
      </c>
      <c r="H19" s="20">
        <f>'Verzorgende D1-D2-D3'!H19</f>
        <v>36965.824340000006</v>
      </c>
      <c r="I19" s="20">
        <f>'Verzorgende D1-D2-D3'!I19</f>
        <v>36965.824340000006</v>
      </c>
      <c r="K19" s="22">
        <v>17</v>
      </c>
      <c r="L19" s="14">
        <f t="shared" si="0"/>
        <v>29.624340000002121</v>
      </c>
      <c r="M19" s="14">
        <f t="shared" si="0"/>
        <v>29.624340000002121</v>
      </c>
    </row>
    <row r="20" spans="1:13" x14ac:dyDescent="0.25">
      <c r="A20" s="22">
        <v>18</v>
      </c>
      <c r="B20" s="14">
        <f>'Barema''s aan 100%'!E21*'Verzorgende C1-C2-C3 '!$P$6</f>
        <v>40516.75</v>
      </c>
      <c r="C20" s="14">
        <f t="shared" si="1"/>
        <v>40516.75</v>
      </c>
      <c r="D20" s="14">
        <f t="shared" si="1"/>
        <v>40516.75</v>
      </c>
      <c r="F20" s="22">
        <v>18</v>
      </c>
      <c r="G20" s="20">
        <f>'Verzorgende D1-D2-D3'!G20</f>
        <v>37132.772195000005</v>
      </c>
      <c r="H20" s="20">
        <f>'Verzorgende D1-D2-D3'!H20</f>
        <v>37132.772195000005</v>
      </c>
      <c r="I20" s="20">
        <f>'Verzorgende D1-D2-D3'!I20</f>
        <v>37132.772195000005</v>
      </c>
      <c r="K20" s="22">
        <v>18</v>
      </c>
      <c r="L20" s="14">
        <f t="shared" si="0"/>
        <v>-3383.977804999995</v>
      </c>
      <c r="M20" s="14">
        <f t="shared" si="0"/>
        <v>-3383.977804999995</v>
      </c>
    </row>
    <row r="21" spans="1:13" x14ac:dyDescent="0.25">
      <c r="A21" s="22">
        <v>19</v>
      </c>
      <c r="B21" s="14">
        <f>'Barema''s aan 100%'!E22*'Verzorgende C1-C2-C3 '!$P$6</f>
        <v>41647.450000000004</v>
      </c>
      <c r="C21" s="14">
        <f t="shared" si="1"/>
        <v>41647.450000000004</v>
      </c>
      <c r="D21" s="14">
        <f t="shared" si="1"/>
        <v>41647.450000000004</v>
      </c>
      <c r="F21" s="22">
        <v>19</v>
      </c>
      <c r="G21" s="20">
        <f>'Verzorgende D1-D2-D3'!G21</f>
        <v>38066.9</v>
      </c>
      <c r="H21" s="20">
        <f>'Verzorgende D1-D2-D3'!H21</f>
        <v>38066.9</v>
      </c>
      <c r="I21" s="20">
        <f>'Verzorgende D1-D2-D3'!I21</f>
        <v>38066.9</v>
      </c>
      <c r="K21" s="22">
        <v>19</v>
      </c>
      <c r="L21" s="14">
        <f t="shared" si="0"/>
        <v>-3580.5500000000029</v>
      </c>
      <c r="M21" s="14">
        <f t="shared" si="0"/>
        <v>-3580.5500000000029</v>
      </c>
    </row>
    <row r="22" spans="1:13" x14ac:dyDescent="0.25">
      <c r="A22" s="22">
        <v>20</v>
      </c>
      <c r="B22" s="14">
        <f>'Barema''s aan 100%'!E23*'Verzorgende C1-C2-C3 '!$P$6</f>
        <v>41647.450000000004</v>
      </c>
      <c r="C22" s="14">
        <f t="shared" si="1"/>
        <v>41647.450000000004</v>
      </c>
      <c r="D22" s="14">
        <f t="shared" si="1"/>
        <v>41647.450000000004</v>
      </c>
      <c r="F22" s="22">
        <v>20</v>
      </c>
      <c r="G22" s="20">
        <f>'Verzorgende D1-D2-D3'!G22</f>
        <v>38066.9</v>
      </c>
      <c r="H22" s="20">
        <f>'Verzorgende D1-D2-D3'!H22</f>
        <v>38066.9</v>
      </c>
      <c r="I22" s="20">
        <f>'Verzorgende D1-D2-D3'!I22</f>
        <v>38066.9</v>
      </c>
      <c r="K22" s="22">
        <v>20</v>
      </c>
      <c r="L22" s="14">
        <f t="shared" si="0"/>
        <v>-3580.5500000000029</v>
      </c>
      <c r="M22" s="14">
        <f t="shared" si="0"/>
        <v>-3580.5500000000029</v>
      </c>
    </row>
    <row r="23" spans="1:13" x14ac:dyDescent="0.25">
      <c r="A23" s="22">
        <v>21</v>
      </c>
      <c r="B23" s="14">
        <f>'Barema''s aan 100%'!E24*'Verzorgende C1-C2-C3 '!$P$6</f>
        <v>42872.375</v>
      </c>
      <c r="C23" s="14">
        <f t="shared" si="1"/>
        <v>42872.375</v>
      </c>
      <c r="D23" s="14">
        <f t="shared" si="1"/>
        <v>42872.375</v>
      </c>
      <c r="F23" s="22">
        <v>21</v>
      </c>
      <c r="G23" s="20">
        <f>'Verzorgende D1-D2-D3'!G23</f>
        <v>39103.375</v>
      </c>
      <c r="H23" s="20">
        <f>'Verzorgende D1-D2-D3'!H23</f>
        <v>39103.375</v>
      </c>
      <c r="I23" s="20">
        <f>'Verzorgende D1-D2-D3'!I23</f>
        <v>39103.375</v>
      </c>
      <c r="K23" s="22">
        <v>21</v>
      </c>
      <c r="L23" s="14">
        <f t="shared" si="0"/>
        <v>-3769</v>
      </c>
      <c r="M23" s="14">
        <f t="shared" si="0"/>
        <v>-3769</v>
      </c>
    </row>
    <row r="24" spans="1:13" x14ac:dyDescent="0.25">
      <c r="A24" s="22">
        <v>22</v>
      </c>
      <c r="B24" s="14">
        <f>'Barema''s aan 100%'!E25*'Verzorgende C1-C2-C3 '!$P$6</f>
        <v>42872.375</v>
      </c>
      <c r="C24" s="14">
        <f t="shared" si="1"/>
        <v>42872.375</v>
      </c>
      <c r="D24" s="14">
        <f t="shared" si="1"/>
        <v>42872.375</v>
      </c>
      <c r="F24" s="22">
        <v>22</v>
      </c>
      <c r="G24" s="20">
        <f>'Verzorgende D1-D2-D3'!G24</f>
        <v>39103.375</v>
      </c>
      <c r="H24" s="20">
        <f>'Verzorgende D1-D2-D3'!H24</f>
        <v>39103.375</v>
      </c>
      <c r="I24" s="20">
        <f>'Verzorgende D1-D2-D3'!I24</f>
        <v>39103.375</v>
      </c>
      <c r="K24" s="22">
        <v>22</v>
      </c>
      <c r="L24" s="14">
        <f t="shared" si="0"/>
        <v>-3769</v>
      </c>
      <c r="M24" s="14">
        <f t="shared" si="0"/>
        <v>-3769</v>
      </c>
    </row>
    <row r="25" spans="1:13" x14ac:dyDescent="0.25">
      <c r="A25" s="22">
        <v>23</v>
      </c>
      <c r="B25" s="14">
        <f>'Barema''s aan 100%'!E26*'Verzorgende C1-C2-C3 '!$P$6</f>
        <v>44003.075000000004</v>
      </c>
      <c r="C25" s="14">
        <f t="shared" si="1"/>
        <v>44003.075000000004</v>
      </c>
      <c r="D25" s="14">
        <f t="shared" si="1"/>
        <v>44003.075000000004</v>
      </c>
      <c r="F25" s="22">
        <v>23</v>
      </c>
      <c r="G25" s="20">
        <f>'Verzorgende D1-D2-D3'!G25</f>
        <v>40234.075000000004</v>
      </c>
      <c r="H25" s="20">
        <f>'Verzorgende D1-D2-D3'!H25</f>
        <v>40234.075000000004</v>
      </c>
      <c r="I25" s="20">
        <f>'Verzorgende D1-D2-D3'!I25</f>
        <v>40234.075000000004</v>
      </c>
      <c r="K25" s="22">
        <v>23</v>
      </c>
      <c r="L25" s="14">
        <f t="shared" si="0"/>
        <v>-3769</v>
      </c>
      <c r="M25" s="14">
        <f t="shared" si="0"/>
        <v>-3769</v>
      </c>
    </row>
    <row r="26" spans="1:13" x14ac:dyDescent="0.25">
      <c r="A26" s="22">
        <v>24</v>
      </c>
      <c r="B26" s="14">
        <f>'Barema''s aan 100%'!E27*'Verzorgende C1-C2-C3 '!$P$6</f>
        <v>44003.075000000004</v>
      </c>
      <c r="C26" s="14">
        <f t="shared" si="1"/>
        <v>44003.075000000004</v>
      </c>
      <c r="D26" s="14">
        <f t="shared" si="1"/>
        <v>44003.075000000004</v>
      </c>
      <c r="F26" s="22">
        <v>24</v>
      </c>
      <c r="G26" s="20">
        <f>'Verzorgende D1-D2-D3'!G26</f>
        <v>40234.075000000004</v>
      </c>
      <c r="H26" s="20">
        <f>'Verzorgende D1-D2-D3'!H26</f>
        <v>40234.075000000004</v>
      </c>
      <c r="I26" s="20">
        <f>'Verzorgende D1-D2-D3'!I26</f>
        <v>40234.075000000004</v>
      </c>
      <c r="K26" s="22">
        <v>24</v>
      </c>
      <c r="L26" s="14">
        <f t="shared" si="0"/>
        <v>-3769</v>
      </c>
      <c r="M26" s="14">
        <f t="shared" si="0"/>
        <v>-3769</v>
      </c>
    </row>
    <row r="27" spans="1:13" x14ac:dyDescent="0.25">
      <c r="A27" s="22">
        <v>25</v>
      </c>
      <c r="B27" s="14">
        <f>'Barema''s aan 100%'!E28*'Verzorgende C1-C2-C3 '!$P$6</f>
        <v>45133.775000000001</v>
      </c>
      <c r="C27" s="14">
        <f t="shared" si="1"/>
        <v>45133.775000000001</v>
      </c>
      <c r="D27" s="14">
        <f t="shared" si="1"/>
        <v>45133.775000000001</v>
      </c>
      <c r="F27" s="22">
        <v>25</v>
      </c>
      <c r="G27" s="20">
        <f>'Verzorgende D1-D2-D3'!G27</f>
        <v>41364.775000000001</v>
      </c>
      <c r="H27" s="20">
        <f>'Verzorgende D1-D2-D3'!H27</f>
        <v>41364.775000000001</v>
      </c>
      <c r="I27" s="20">
        <f>'Verzorgende D1-D2-D3'!I27</f>
        <v>41364.775000000001</v>
      </c>
      <c r="K27" s="22">
        <v>25</v>
      </c>
      <c r="L27" s="14">
        <f t="shared" si="0"/>
        <v>-3769</v>
      </c>
      <c r="M27" s="14">
        <f t="shared" si="0"/>
        <v>-3769</v>
      </c>
    </row>
    <row r="28" spans="1:13" x14ac:dyDescent="0.25">
      <c r="A28" s="22">
        <v>26</v>
      </c>
      <c r="B28" s="14">
        <f>'Barema''s aan 100%'!E29*'Verzorgende C1-C2-C3 '!$P$6</f>
        <v>45133.775000000001</v>
      </c>
      <c r="C28" s="14">
        <f t="shared" si="1"/>
        <v>45133.775000000001</v>
      </c>
      <c r="D28" s="14">
        <f t="shared" si="1"/>
        <v>45133.775000000001</v>
      </c>
      <c r="F28" s="22">
        <v>26</v>
      </c>
      <c r="G28" s="20">
        <f>'Verzorgende D1-D2-D3'!G28</f>
        <v>41364.775000000001</v>
      </c>
      <c r="H28" s="20">
        <f>'Verzorgende D1-D2-D3'!H28</f>
        <v>41364.775000000001</v>
      </c>
      <c r="I28" s="20">
        <f>'Verzorgende D1-D2-D3'!I28</f>
        <v>41364.775000000001</v>
      </c>
      <c r="K28" s="22">
        <v>26</v>
      </c>
      <c r="L28" s="14">
        <f t="shared" si="0"/>
        <v>-3769</v>
      </c>
      <c r="M28" s="14">
        <f t="shared" si="0"/>
        <v>-3769</v>
      </c>
    </row>
    <row r="29" spans="1:13" x14ac:dyDescent="0.25">
      <c r="A29" s="22">
        <v>27</v>
      </c>
      <c r="B29" s="14">
        <f>'Barema''s aan 100%'!E30*'Verzorgende C1-C2-C3 '!$P$6</f>
        <v>46735.6</v>
      </c>
      <c r="C29" s="14">
        <f t="shared" si="1"/>
        <v>46735.6</v>
      </c>
      <c r="D29" s="14">
        <f t="shared" si="1"/>
        <v>46735.6</v>
      </c>
      <c r="F29" s="22">
        <v>27</v>
      </c>
      <c r="G29" s="20">
        <f>'Verzorgende D1-D2-D3'!G29</f>
        <v>42966.6</v>
      </c>
      <c r="H29" s="20">
        <f>'Verzorgende D1-D2-D3'!H29</f>
        <v>42966.6</v>
      </c>
      <c r="I29" s="20">
        <f>'Verzorgende D1-D2-D3'!I29</f>
        <v>42966.6</v>
      </c>
      <c r="K29" s="22">
        <v>27</v>
      </c>
      <c r="L29" s="14">
        <f t="shared" si="0"/>
        <v>-3769</v>
      </c>
      <c r="M29" s="14">
        <f t="shared" si="0"/>
        <v>-3769</v>
      </c>
    </row>
    <row r="30" spans="1:13" x14ac:dyDescent="0.25">
      <c r="A30" s="22">
        <v>28</v>
      </c>
      <c r="B30" s="14">
        <f>'Barema''s aan 100%'!E31*'Verzorgende C1-C2-C3 '!$P$6</f>
        <v>46735.6</v>
      </c>
      <c r="C30" s="14">
        <f t="shared" si="1"/>
        <v>46735.6</v>
      </c>
      <c r="D30" s="14">
        <f t="shared" si="1"/>
        <v>46735.6</v>
      </c>
      <c r="F30" s="22">
        <v>28</v>
      </c>
      <c r="G30" s="20">
        <f>'Verzorgende D1-D2-D3'!G30</f>
        <v>42966.6</v>
      </c>
      <c r="H30" s="20">
        <f>'Verzorgende D1-D2-D3'!H30</f>
        <v>42966.6</v>
      </c>
      <c r="I30" s="20">
        <f>'Verzorgende D1-D2-D3'!I30</f>
        <v>42966.6</v>
      </c>
      <c r="K30" s="22">
        <v>28</v>
      </c>
      <c r="L30" s="14">
        <f t="shared" si="0"/>
        <v>-3769</v>
      </c>
      <c r="M30" s="14">
        <f t="shared" si="0"/>
        <v>-3769</v>
      </c>
    </row>
    <row r="31" spans="1:13" x14ac:dyDescent="0.25">
      <c r="A31" s="22">
        <v>29</v>
      </c>
      <c r="B31" s="14">
        <f>'Barema''s aan 100%'!E32*'Verzorgende C1-C2-C3 '!$P$6</f>
        <v>46735.6</v>
      </c>
      <c r="C31" s="14">
        <f t="shared" si="1"/>
        <v>46735.6</v>
      </c>
      <c r="D31" s="14">
        <f t="shared" si="1"/>
        <v>46735.6</v>
      </c>
      <c r="F31" s="22">
        <v>29</v>
      </c>
      <c r="G31" s="20">
        <f>'Verzorgende D1-D2-D3'!G31</f>
        <v>42966.6</v>
      </c>
      <c r="H31" s="20">
        <f>'Verzorgende D1-D2-D3'!H31</f>
        <v>42966.6</v>
      </c>
      <c r="I31" s="20">
        <f>'Verzorgende D1-D2-D3'!I31</f>
        <v>42966.6</v>
      </c>
      <c r="K31" s="22">
        <v>29</v>
      </c>
      <c r="L31" s="14">
        <f t="shared" si="0"/>
        <v>-3769</v>
      </c>
      <c r="M31" s="14">
        <f t="shared" si="0"/>
        <v>-3769</v>
      </c>
    </row>
    <row r="32" spans="1:13" x14ac:dyDescent="0.25">
      <c r="A32" s="22">
        <v>30</v>
      </c>
      <c r="B32" s="14">
        <f>'Barema''s aan 100%'!E33*'Verzorgende C1-C2-C3 '!$P$6</f>
        <v>46735.6</v>
      </c>
      <c r="C32" s="14">
        <f t="shared" si="1"/>
        <v>46735.6</v>
      </c>
      <c r="D32" s="14">
        <f t="shared" si="1"/>
        <v>46735.6</v>
      </c>
      <c r="F32" s="22">
        <v>30</v>
      </c>
      <c r="G32" s="20">
        <f>'Verzorgende D1-D2-D3'!G32</f>
        <v>42966.6</v>
      </c>
      <c r="H32" s="20">
        <f>'Verzorgende D1-D2-D3'!H32</f>
        <v>42966.6</v>
      </c>
      <c r="I32" s="20">
        <f>'Verzorgende D1-D2-D3'!I32</f>
        <v>42966.6</v>
      </c>
      <c r="K32" s="22">
        <v>30</v>
      </c>
      <c r="L32" s="14">
        <f t="shared" si="0"/>
        <v>-3769</v>
      </c>
      <c r="M32" s="14">
        <f t="shared" si="0"/>
        <v>-3769</v>
      </c>
    </row>
    <row r="33" spans="1:13" x14ac:dyDescent="0.25">
      <c r="A33" s="22">
        <v>31</v>
      </c>
      <c r="B33" s="14">
        <f>'Barema''s aan 100%'!E34*'Verzorgende C1-C2-C3 '!$P$6</f>
        <v>46735.6</v>
      </c>
      <c r="C33" s="14">
        <f t="shared" si="1"/>
        <v>46735.6</v>
      </c>
      <c r="D33" s="14">
        <f t="shared" si="1"/>
        <v>46735.6</v>
      </c>
      <c r="F33" s="22">
        <v>31</v>
      </c>
      <c r="G33" s="20">
        <f>'Verzorgende D1-D2-D3'!G33</f>
        <v>42966.6</v>
      </c>
      <c r="H33" s="20">
        <f>'Verzorgende D1-D2-D3'!H33</f>
        <v>42966.6</v>
      </c>
      <c r="I33" s="20">
        <f>'Verzorgende D1-D2-D3'!I33</f>
        <v>42966.6</v>
      </c>
      <c r="K33" s="22">
        <v>31</v>
      </c>
      <c r="L33" s="14">
        <f t="shared" si="0"/>
        <v>-3769</v>
      </c>
      <c r="M33" s="14">
        <f t="shared" si="0"/>
        <v>-3769</v>
      </c>
    </row>
    <row r="34" spans="1:13" x14ac:dyDescent="0.25">
      <c r="A34" s="22">
        <v>32</v>
      </c>
      <c r="B34" s="14">
        <f>'Barema''s aan 100%'!E35*'Verzorgende C1-C2-C3 '!$P$6</f>
        <v>46735.6</v>
      </c>
      <c r="C34" s="14">
        <f t="shared" ref="C34:D47" si="2">B34</f>
        <v>46735.6</v>
      </c>
      <c r="D34" s="14">
        <f t="shared" si="2"/>
        <v>46735.6</v>
      </c>
      <c r="F34" s="22">
        <v>32</v>
      </c>
      <c r="G34" s="20">
        <f>'Verzorgende D1-D2-D3'!G34</f>
        <v>42966.6</v>
      </c>
      <c r="H34" s="20">
        <f>'Verzorgende D1-D2-D3'!H34</f>
        <v>42966.6</v>
      </c>
      <c r="I34" s="20">
        <f>'Verzorgende D1-D2-D3'!I34</f>
        <v>42966.6</v>
      </c>
      <c r="K34" s="22">
        <v>32</v>
      </c>
      <c r="L34" s="14">
        <f t="shared" si="0"/>
        <v>-3769</v>
      </c>
      <c r="M34" s="14">
        <f t="shared" si="0"/>
        <v>-3769</v>
      </c>
    </row>
    <row r="35" spans="1:13" x14ac:dyDescent="0.25">
      <c r="A35" s="22">
        <v>33</v>
      </c>
      <c r="B35" s="14">
        <f>'Barema''s aan 100%'!E36*'Verzorgende C1-C2-C3 '!$P$6</f>
        <v>46735.6</v>
      </c>
      <c r="C35" s="14">
        <f t="shared" si="2"/>
        <v>46735.6</v>
      </c>
      <c r="D35" s="14">
        <f t="shared" si="2"/>
        <v>46735.6</v>
      </c>
      <c r="F35" s="22">
        <v>33</v>
      </c>
      <c r="G35" s="20">
        <f>'Verzorgende D1-D2-D3'!G35</f>
        <v>42966.6</v>
      </c>
      <c r="H35" s="20">
        <f>'Verzorgende D1-D2-D3'!H35</f>
        <v>42966.6</v>
      </c>
      <c r="I35" s="20">
        <f>'Verzorgende D1-D2-D3'!I35</f>
        <v>42966.6</v>
      </c>
      <c r="K35" s="22">
        <v>33</v>
      </c>
      <c r="L35" s="14">
        <f t="shared" si="0"/>
        <v>-3769</v>
      </c>
      <c r="M35" s="14">
        <f t="shared" si="0"/>
        <v>-3769</v>
      </c>
    </row>
    <row r="36" spans="1:13" x14ac:dyDescent="0.25">
      <c r="A36" s="22">
        <v>34</v>
      </c>
      <c r="B36" s="14">
        <f>'Barema''s aan 100%'!E37*'Verzorgende C1-C2-C3 '!$P$6</f>
        <v>46735.6</v>
      </c>
      <c r="C36" s="14">
        <f t="shared" si="2"/>
        <v>46735.6</v>
      </c>
      <c r="D36" s="14">
        <f t="shared" si="2"/>
        <v>46735.6</v>
      </c>
      <c r="F36" s="22">
        <v>34</v>
      </c>
      <c r="G36" s="20">
        <f>'Verzorgende D1-D2-D3'!G36</f>
        <v>42966.6</v>
      </c>
      <c r="H36" s="20">
        <f>'Verzorgende D1-D2-D3'!H36</f>
        <v>42966.6</v>
      </c>
      <c r="I36" s="20">
        <f>'Verzorgende D1-D2-D3'!I36</f>
        <v>42966.6</v>
      </c>
      <c r="K36" s="22">
        <v>34</v>
      </c>
      <c r="L36" s="14">
        <f t="shared" si="0"/>
        <v>-3769</v>
      </c>
      <c r="M36" s="14">
        <f t="shared" si="0"/>
        <v>-3769</v>
      </c>
    </row>
    <row r="37" spans="1:13" x14ac:dyDescent="0.25">
      <c r="A37" s="22">
        <v>35</v>
      </c>
      <c r="B37" s="14">
        <f>'Barema''s aan 100%'!E38*'Verzorgende C1-C2-C3 '!$P$6</f>
        <v>46735.6</v>
      </c>
      <c r="C37" s="14">
        <f t="shared" si="2"/>
        <v>46735.6</v>
      </c>
      <c r="D37" s="14">
        <f t="shared" si="2"/>
        <v>46735.6</v>
      </c>
      <c r="F37" s="22">
        <v>35</v>
      </c>
      <c r="G37" s="20">
        <f>'Verzorgende D1-D2-D3'!G37</f>
        <v>42966.6</v>
      </c>
      <c r="H37" s="20">
        <f>'Verzorgende D1-D2-D3'!H37</f>
        <v>42966.6</v>
      </c>
      <c r="I37" s="20">
        <f>'Verzorgende D1-D2-D3'!I37</f>
        <v>42966.6</v>
      </c>
      <c r="K37" s="22">
        <v>35</v>
      </c>
      <c r="L37" s="14">
        <f t="shared" si="0"/>
        <v>-3769</v>
      </c>
      <c r="M37" s="14">
        <f t="shared" si="0"/>
        <v>-3769</v>
      </c>
    </row>
    <row r="38" spans="1:13" x14ac:dyDescent="0.25">
      <c r="A38" s="22">
        <v>36</v>
      </c>
      <c r="B38" s="14">
        <f>'Barema''s aan 100%'!E39*'Verzorgende C1-C2-C3 '!$P$6</f>
        <v>46735.6</v>
      </c>
      <c r="C38" s="14">
        <f t="shared" si="2"/>
        <v>46735.6</v>
      </c>
      <c r="D38" s="14">
        <f t="shared" si="2"/>
        <v>46735.6</v>
      </c>
      <c r="F38" s="22">
        <v>36</v>
      </c>
      <c r="G38" s="20">
        <f>'Verzorgende D1-D2-D3'!G38</f>
        <v>42966.6</v>
      </c>
      <c r="H38" s="20">
        <f>'Verzorgende D1-D2-D3'!H38</f>
        <v>42966.6</v>
      </c>
      <c r="I38" s="20">
        <f>'Verzorgende D1-D2-D3'!I38</f>
        <v>42966.6</v>
      </c>
      <c r="K38" s="22">
        <v>36</v>
      </c>
      <c r="L38" s="14">
        <f t="shared" si="0"/>
        <v>-3769</v>
      </c>
      <c r="M38" s="14">
        <f t="shared" si="0"/>
        <v>-3769</v>
      </c>
    </row>
    <row r="39" spans="1:13" x14ac:dyDescent="0.25">
      <c r="A39" s="22">
        <v>37</v>
      </c>
      <c r="B39" s="14">
        <f>'Barema''s aan 100%'!E40*'Verzorgende C1-C2-C3 '!$P$6</f>
        <v>46735.6</v>
      </c>
      <c r="C39" s="14">
        <f t="shared" si="2"/>
        <v>46735.6</v>
      </c>
      <c r="D39" s="14">
        <f t="shared" si="2"/>
        <v>46735.6</v>
      </c>
      <c r="F39" s="22">
        <v>37</v>
      </c>
      <c r="G39" s="20">
        <f>'Verzorgende D1-D2-D3'!G39</f>
        <v>42966.6</v>
      </c>
      <c r="H39" s="20">
        <f>'Verzorgende D1-D2-D3'!H39</f>
        <v>42966.6</v>
      </c>
      <c r="I39" s="20">
        <f>'Verzorgende D1-D2-D3'!I39</f>
        <v>42966.6</v>
      </c>
      <c r="K39" s="22">
        <v>37</v>
      </c>
      <c r="L39" s="14">
        <f t="shared" si="0"/>
        <v>-3769</v>
      </c>
      <c r="M39" s="14">
        <f t="shared" si="0"/>
        <v>-3769</v>
      </c>
    </row>
    <row r="40" spans="1:13" x14ac:dyDescent="0.25">
      <c r="A40" s="22">
        <v>38</v>
      </c>
      <c r="B40" s="14">
        <f>'Barema''s aan 100%'!E41*'Verzorgende C1-C2-C3 '!$P$6</f>
        <v>46735.6</v>
      </c>
      <c r="C40" s="14">
        <f t="shared" si="2"/>
        <v>46735.6</v>
      </c>
      <c r="D40" s="14">
        <f t="shared" si="2"/>
        <v>46735.6</v>
      </c>
      <c r="F40" s="22">
        <v>38</v>
      </c>
      <c r="G40" s="20">
        <f>'Verzorgende D1-D2-D3'!G40</f>
        <v>42966.6</v>
      </c>
      <c r="H40" s="20">
        <f>'Verzorgende D1-D2-D3'!H40</f>
        <v>42966.6</v>
      </c>
      <c r="I40" s="20">
        <f>'Verzorgende D1-D2-D3'!I40</f>
        <v>42966.6</v>
      </c>
      <c r="K40" s="22">
        <v>38</v>
      </c>
      <c r="L40" s="14">
        <f t="shared" si="0"/>
        <v>-3769</v>
      </c>
      <c r="M40" s="14">
        <f t="shared" si="0"/>
        <v>-3769</v>
      </c>
    </row>
    <row r="41" spans="1:13" x14ac:dyDescent="0.25">
      <c r="A41" s="22">
        <v>39</v>
      </c>
      <c r="B41" s="14">
        <f>'Barema''s aan 100%'!E42*'Verzorgende C1-C2-C3 '!$P$6</f>
        <v>46735.6</v>
      </c>
      <c r="C41" s="14">
        <f t="shared" si="2"/>
        <v>46735.6</v>
      </c>
      <c r="D41" s="14">
        <f t="shared" si="2"/>
        <v>46735.6</v>
      </c>
      <c r="F41" s="22">
        <v>39</v>
      </c>
      <c r="G41" s="20">
        <f>'Verzorgende D1-D2-D3'!G41</f>
        <v>42966.6</v>
      </c>
      <c r="H41" s="20">
        <f>'Verzorgende D1-D2-D3'!H41</f>
        <v>42966.6</v>
      </c>
      <c r="I41" s="20">
        <f>'Verzorgende D1-D2-D3'!I41</f>
        <v>42966.6</v>
      </c>
      <c r="K41" s="22">
        <v>39</v>
      </c>
      <c r="L41" s="14">
        <f t="shared" si="0"/>
        <v>-3769</v>
      </c>
      <c r="M41" s="14">
        <f t="shared" si="0"/>
        <v>-3769</v>
      </c>
    </row>
    <row r="42" spans="1:13" x14ac:dyDescent="0.25">
      <c r="A42" s="22">
        <v>40</v>
      </c>
      <c r="B42" s="14">
        <f>'Barema''s aan 100%'!E43*'Verzorgende C1-C2-C3 '!$P$6</f>
        <v>46735.6</v>
      </c>
      <c r="C42" s="14">
        <f t="shared" si="2"/>
        <v>46735.6</v>
      </c>
      <c r="D42" s="14">
        <f t="shared" si="2"/>
        <v>46735.6</v>
      </c>
      <c r="F42" s="22">
        <v>40</v>
      </c>
      <c r="G42" s="20">
        <f>'Verzorgende D1-D2-D3'!G42</f>
        <v>42966.6</v>
      </c>
      <c r="H42" s="20">
        <f>'Verzorgende D1-D2-D3'!H42</f>
        <v>42966.6</v>
      </c>
      <c r="I42" s="20">
        <f>'Verzorgende D1-D2-D3'!I42</f>
        <v>42966.6</v>
      </c>
      <c r="K42" s="22">
        <v>40</v>
      </c>
      <c r="L42" s="14">
        <f t="shared" si="0"/>
        <v>-3769</v>
      </c>
      <c r="M42" s="14">
        <f t="shared" si="0"/>
        <v>-3769</v>
      </c>
    </row>
    <row r="43" spans="1:13" x14ac:dyDescent="0.25">
      <c r="A43" s="22">
        <v>41</v>
      </c>
      <c r="B43" s="14">
        <f>'Barema''s aan 100%'!E44*'Verzorgende C1-C2-C3 '!$P$6</f>
        <v>46735.6</v>
      </c>
      <c r="C43" s="14">
        <f t="shared" si="2"/>
        <v>46735.6</v>
      </c>
      <c r="D43" s="14">
        <f t="shared" si="2"/>
        <v>46735.6</v>
      </c>
      <c r="F43" s="22">
        <v>41</v>
      </c>
      <c r="G43" s="20">
        <f>'Verzorgende D1-D2-D3'!G43</f>
        <v>42966.6</v>
      </c>
      <c r="H43" s="20">
        <f>'Verzorgende D1-D2-D3'!H43</f>
        <v>42966.6</v>
      </c>
      <c r="I43" s="20">
        <f>'Verzorgende D1-D2-D3'!I43</f>
        <v>42966.6</v>
      </c>
      <c r="K43" s="22">
        <v>41</v>
      </c>
      <c r="L43" s="14">
        <f t="shared" si="0"/>
        <v>-3769</v>
      </c>
      <c r="M43" s="14">
        <f t="shared" si="0"/>
        <v>-3769</v>
      </c>
    </row>
    <row r="44" spans="1:13" x14ac:dyDescent="0.25">
      <c r="A44" s="22">
        <v>42</v>
      </c>
      <c r="B44" s="14">
        <f>'Barema''s aan 100%'!E45*'Verzorgende C1-C2-C3 '!$P$6</f>
        <v>46735.6</v>
      </c>
      <c r="C44" s="14">
        <f t="shared" si="2"/>
        <v>46735.6</v>
      </c>
      <c r="D44" s="14">
        <f t="shared" si="2"/>
        <v>46735.6</v>
      </c>
      <c r="F44" s="22">
        <v>42</v>
      </c>
      <c r="G44" s="20">
        <f>'Verzorgende D1-D2-D3'!G44</f>
        <v>42966.6</v>
      </c>
      <c r="H44" s="20">
        <f>'Verzorgende D1-D2-D3'!H44</f>
        <v>42966.6</v>
      </c>
      <c r="I44" s="20">
        <f>'Verzorgende D1-D2-D3'!I44</f>
        <v>42966.6</v>
      </c>
      <c r="K44" s="22">
        <v>42</v>
      </c>
      <c r="L44" s="14">
        <f t="shared" si="0"/>
        <v>-3769</v>
      </c>
      <c r="M44" s="14">
        <f t="shared" si="0"/>
        <v>-3769</v>
      </c>
    </row>
    <row r="45" spans="1:13" x14ac:dyDescent="0.25">
      <c r="A45" s="22">
        <v>43</v>
      </c>
      <c r="B45" s="14">
        <f>'Barema''s aan 100%'!E46*'Verzorgende C1-C2-C3 '!$P$6</f>
        <v>46735.6</v>
      </c>
      <c r="C45" s="14">
        <f t="shared" si="2"/>
        <v>46735.6</v>
      </c>
      <c r="D45" s="14">
        <f t="shared" si="2"/>
        <v>46735.6</v>
      </c>
      <c r="F45" s="22">
        <v>43</v>
      </c>
      <c r="G45" s="20">
        <f>'Verzorgende D1-D2-D3'!G45</f>
        <v>42966.6</v>
      </c>
      <c r="H45" s="20">
        <f>'Verzorgende D1-D2-D3'!H45</f>
        <v>42966.6</v>
      </c>
      <c r="I45" s="20">
        <f>'Verzorgende D1-D2-D3'!I45</f>
        <v>42966.6</v>
      </c>
      <c r="K45" s="22">
        <v>43</v>
      </c>
      <c r="L45" s="14">
        <f t="shared" si="0"/>
        <v>-3769</v>
      </c>
      <c r="M45" s="14">
        <f t="shared" si="0"/>
        <v>-3769</v>
      </c>
    </row>
    <row r="46" spans="1:13" x14ac:dyDescent="0.25">
      <c r="A46" s="22">
        <v>44</v>
      </c>
      <c r="B46" s="14">
        <f>'Barema''s aan 100%'!E47*'Verzorgende C1-C2-C3 '!$P$6</f>
        <v>46735.6</v>
      </c>
      <c r="C46" s="14">
        <f t="shared" si="2"/>
        <v>46735.6</v>
      </c>
      <c r="D46" s="14">
        <f t="shared" si="2"/>
        <v>46735.6</v>
      </c>
      <c r="F46" s="22">
        <v>44</v>
      </c>
      <c r="G46" s="20">
        <f>'Verzorgende D1-D2-D3'!G46</f>
        <v>42966.6</v>
      </c>
      <c r="H46" s="20">
        <f>'Verzorgende D1-D2-D3'!H46</f>
        <v>42966.6</v>
      </c>
      <c r="I46" s="20">
        <f>'Verzorgende D1-D2-D3'!I46</f>
        <v>42966.6</v>
      </c>
      <c r="K46" s="22">
        <v>44</v>
      </c>
      <c r="L46" s="14">
        <f t="shared" si="0"/>
        <v>-3769</v>
      </c>
      <c r="M46" s="14">
        <f t="shared" si="0"/>
        <v>-3769</v>
      </c>
    </row>
    <row r="47" spans="1:13" x14ac:dyDescent="0.25">
      <c r="A47" s="22">
        <v>45</v>
      </c>
      <c r="B47" s="14">
        <f>'Barema''s aan 100%'!E48*'Verzorgende C1-C2-C3 '!$P$6</f>
        <v>46735.6</v>
      </c>
      <c r="C47" s="14">
        <f t="shared" si="2"/>
        <v>46735.6</v>
      </c>
      <c r="D47" s="14">
        <f t="shared" si="2"/>
        <v>46735.6</v>
      </c>
      <c r="F47" s="22">
        <v>45</v>
      </c>
      <c r="G47" s="20">
        <f>'Verzorgende D1-D2-D3'!G47</f>
        <v>42966.6</v>
      </c>
      <c r="H47" s="20">
        <f>'Verzorgende D1-D2-D3'!H47</f>
        <v>42966.6</v>
      </c>
      <c r="I47" s="20">
        <f>'Verzorgende D1-D2-D3'!I47</f>
        <v>42966.6</v>
      </c>
      <c r="K47" s="22">
        <v>45</v>
      </c>
      <c r="L47" s="14">
        <f t="shared" si="0"/>
        <v>-3769</v>
      </c>
      <c r="M47" s="14">
        <f t="shared" si="0"/>
        <v>-3769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E9DB4-CEE5-4635-BB4C-1E8A1CAA93DB}">
  <dimension ref="A1:Q47"/>
  <sheetViews>
    <sheetView topLeftCell="I1" workbookViewId="0">
      <selection activeCell="P6" sqref="P6"/>
    </sheetView>
  </sheetViews>
  <sheetFormatPr defaultColWidth="8.88671875" defaultRowHeight="13.8" x14ac:dyDescent="0.25"/>
  <cols>
    <col min="1" max="1" width="13.5546875" style="23" customWidth="1"/>
    <col min="2" max="4" width="28.6640625" style="1" customWidth="1"/>
    <col min="5" max="5" width="8.88671875" style="1"/>
    <col min="6" max="6" width="13.5546875" style="23" customWidth="1"/>
    <col min="7" max="9" width="29.5546875" style="1" customWidth="1"/>
    <col min="10" max="10" width="8.88671875" style="1"/>
    <col min="11" max="11" width="13.5546875" style="23" customWidth="1"/>
    <col min="12" max="12" width="32.44140625" style="1" customWidth="1"/>
    <col min="13" max="13" width="33.5546875" style="1" customWidth="1"/>
    <col min="14" max="14" width="8.88671875" style="1"/>
    <col min="15" max="17" width="27.5546875" style="1" customWidth="1"/>
    <col min="18" max="16384" width="8.88671875" style="1"/>
  </cols>
  <sheetData>
    <row r="1" spans="1:17" ht="55.2" customHeight="1" x14ac:dyDescent="0.25">
      <c r="A1" s="22" t="s">
        <v>14</v>
      </c>
      <c r="B1" s="27" t="s">
        <v>40</v>
      </c>
      <c r="C1" s="27" t="s">
        <v>41</v>
      </c>
      <c r="D1" s="27" t="s">
        <v>42</v>
      </c>
      <c r="F1" s="22" t="s">
        <v>14</v>
      </c>
      <c r="G1" s="27" t="s">
        <v>43</v>
      </c>
      <c r="H1" s="27" t="s">
        <v>44</v>
      </c>
      <c r="I1" s="27" t="s">
        <v>45</v>
      </c>
      <c r="K1" s="22" t="s">
        <v>14</v>
      </c>
      <c r="L1" s="27" t="s">
        <v>46</v>
      </c>
      <c r="M1" s="27" t="s">
        <v>47</v>
      </c>
    </row>
    <row r="2" spans="1:17" x14ac:dyDescent="0.25">
      <c r="A2" s="22">
        <v>0</v>
      </c>
      <c r="B2" s="2">
        <f>'Barema''s aan 100%'!B3*'Logistiek medewerker E1-E2-E3'!$P$6</f>
        <v>24969.625</v>
      </c>
      <c r="C2" s="4">
        <f>B2+('Barema''s aan 100%'!$I$4*'Logistiek medewerker E1-E2-E3'!$P$6)</f>
        <v>26326.257705</v>
      </c>
      <c r="D2" s="4">
        <f>B2+('Barema''s aan 100%'!$J$4*'Logistiek medewerker E1-E2-E3'!$P$6)</f>
        <v>25647.950775000001</v>
      </c>
      <c r="F2" s="22">
        <v>0</v>
      </c>
      <c r="G2" s="2">
        <f>'Barema''s aan 100%'!M3*$P$6</f>
        <v>25727.589744999997</v>
      </c>
      <c r="H2" s="15">
        <f>G2+('Barema''s aan 100%'!$I$4*'Logistiek medewerker E1-E2-E3'!$P$6)</f>
        <v>27084.222449999997</v>
      </c>
      <c r="I2" s="15">
        <f>G2+('Barema''s aan 100%'!$J$4*'Logistiek medewerker E1-E2-E3'!$P$6)</f>
        <v>26405.915519999999</v>
      </c>
      <c r="K2" s="22">
        <v>0</v>
      </c>
      <c r="L2" s="14">
        <f>H2-C2</f>
        <v>757.96474499999749</v>
      </c>
      <c r="M2" s="14">
        <f>I2-D2</f>
        <v>757.96474499999749</v>
      </c>
    </row>
    <row r="3" spans="1:17" ht="12.6" customHeight="1" x14ac:dyDescent="0.25">
      <c r="A3" s="22">
        <v>1</v>
      </c>
      <c r="B3" s="2">
        <f>'Barema''s aan 100%'!B4*'Logistiek medewerker E1-E2-E3'!$P$6</f>
        <v>25158.075000000001</v>
      </c>
      <c r="C3" s="4">
        <f>B3+('Barema''s aan 100%'!$I$4*'Logistiek medewerker E1-E2-E3'!$P$6)</f>
        <v>26514.707705000001</v>
      </c>
      <c r="D3" s="4">
        <f>B3+('Barema''s aan 100%'!$J$4*'Logistiek medewerker E1-E2-E3'!$P$6)</f>
        <v>25836.400775000002</v>
      </c>
      <c r="F3" s="22">
        <v>1</v>
      </c>
      <c r="G3" s="2">
        <f>'Barema''s aan 100%'!M4*$P$6</f>
        <v>26199.656994999998</v>
      </c>
      <c r="H3" s="15">
        <f>G3+('Barema''s aan 100%'!$I$4*'Logistiek medewerker E1-E2-E3'!$P$6)</f>
        <v>27556.289699999998</v>
      </c>
      <c r="I3" s="15">
        <f>G3+('Barema''s aan 100%'!$J$4*'Logistiek medewerker E1-E2-E3'!$P$6)</f>
        <v>26877.982769999999</v>
      </c>
      <c r="K3" s="22">
        <v>1</v>
      </c>
      <c r="L3" s="14">
        <f t="shared" ref="L3:L47" si="0">H3-C3</f>
        <v>1041.5819949999968</v>
      </c>
      <c r="M3" s="14">
        <f t="shared" ref="M3:M47" si="1">I3-D3</f>
        <v>1041.5819949999968</v>
      </c>
      <c r="O3" s="27" t="s">
        <v>17</v>
      </c>
      <c r="P3" s="27"/>
      <c r="Q3" s="27"/>
    </row>
    <row r="4" spans="1:17" ht="19.2" customHeight="1" x14ac:dyDescent="0.25">
      <c r="A4" s="22">
        <v>2</v>
      </c>
      <c r="B4" s="2">
        <f>'Barema''s aan 100%'!B5*'Logistiek medewerker E1-E2-E3'!$P$6</f>
        <v>25158.075000000001</v>
      </c>
      <c r="C4" s="4">
        <f>B4+('Barema''s aan 100%'!$I$4*'Logistiek medewerker E1-E2-E3'!$P$6)</f>
        <v>26514.707705000001</v>
      </c>
      <c r="D4" s="4">
        <f>B4+('Barema''s aan 100%'!$J$4*'Logistiek medewerker E1-E2-E3'!$P$6)</f>
        <v>25836.400775000002</v>
      </c>
      <c r="F4" s="22">
        <v>2</v>
      </c>
      <c r="G4" s="2">
        <f>'Barema''s aan 100%'!M5*$P$6</f>
        <v>26644.229390000004</v>
      </c>
      <c r="H4" s="15">
        <f>G4+('Barema''s aan 100%'!$I$4*'Logistiek medewerker E1-E2-E3'!$P$6)</f>
        <v>28000.862095000004</v>
      </c>
      <c r="I4" s="15">
        <f>G4+('Barema''s aan 100%'!$J$4*'Logistiek medewerker E1-E2-E3'!$P$6)</f>
        <v>27322.555165000005</v>
      </c>
      <c r="K4" s="22">
        <v>2</v>
      </c>
      <c r="L4" s="14">
        <f t="shared" si="0"/>
        <v>1486.1543900000033</v>
      </c>
      <c r="M4" s="14">
        <f t="shared" si="1"/>
        <v>1486.1543900000033</v>
      </c>
      <c r="O4" s="27" t="s">
        <v>18</v>
      </c>
      <c r="P4" s="27"/>
      <c r="Q4" s="27"/>
    </row>
    <row r="5" spans="1:17" x14ac:dyDescent="0.25">
      <c r="A5" s="22">
        <v>3</v>
      </c>
      <c r="B5" s="2">
        <f>'Barema''s aan 100%'!B6*'Logistiek medewerker E1-E2-E3'!$P$6</f>
        <v>25346.525000000001</v>
      </c>
      <c r="C5" s="4">
        <f>B5+('Barema''s aan 100%'!$I$4*'Logistiek medewerker E1-E2-E3'!$P$6)</f>
        <v>26703.157705000001</v>
      </c>
      <c r="D5" s="4">
        <f>B5+('Barema''s aan 100%'!$J$4*'Logistiek medewerker E1-E2-E3'!$P$6)</f>
        <v>26024.850775000003</v>
      </c>
      <c r="F5" s="22">
        <v>3</v>
      </c>
      <c r="G5" s="2">
        <f>'Barema''s aan 100%'!M6*$P$6</f>
        <v>27062.550700000003</v>
      </c>
      <c r="H5" s="15">
        <f>G5+('Barema''s aan 100%'!$I$4*'Logistiek medewerker E1-E2-E3'!$P$6)</f>
        <v>28419.183405000003</v>
      </c>
      <c r="I5" s="15">
        <f>G5+('Barema''s aan 100%'!$J$4*'Logistiek medewerker E1-E2-E3'!$P$6)</f>
        <v>27740.876475000005</v>
      </c>
      <c r="K5" s="22">
        <v>3</v>
      </c>
      <c r="L5" s="14">
        <f t="shared" si="0"/>
        <v>1716.025700000002</v>
      </c>
      <c r="M5" s="14">
        <f t="shared" si="1"/>
        <v>1716.025700000002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2">
        <f>'Barema''s aan 100%'!B7*'Logistiek medewerker E1-E2-E3'!$P$6</f>
        <v>26100.325000000001</v>
      </c>
      <c r="C6" s="4">
        <f>B6+('Barema''s aan 100%'!$I$4*'Logistiek medewerker E1-E2-E3'!$P$6)</f>
        <v>27456.957705000001</v>
      </c>
      <c r="D6" s="4">
        <f>B6+('Barema''s aan 100%'!$J$4*'Logistiek medewerker E1-E2-E3'!$P$6)</f>
        <v>26778.650775000002</v>
      </c>
      <c r="F6" s="22">
        <v>4</v>
      </c>
      <c r="G6" s="2">
        <f>'Barema''s aan 100%'!M7*$P$6</f>
        <v>27455.544330000001</v>
      </c>
      <c r="H6" s="15">
        <f>G6+('Barema''s aan 100%'!$I$4*'Logistiek medewerker E1-E2-E3'!$P$6)</f>
        <v>28812.177035000001</v>
      </c>
      <c r="I6" s="15">
        <f>G6+('Barema''s aan 100%'!$J$4*'Logistiek medewerker E1-E2-E3'!$P$6)</f>
        <v>28133.870105000002</v>
      </c>
      <c r="K6" s="22">
        <v>4</v>
      </c>
      <c r="L6" s="14">
        <f t="shared" si="0"/>
        <v>1355.2193299999999</v>
      </c>
      <c r="M6" s="14">
        <f t="shared" si="1"/>
        <v>1355.2193299999999</v>
      </c>
      <c r="O6" s="1" t="s">
        <v>52</v>
      </c>
      <c r="P6" s="25">
        <v>1.8845000000000001</v>
      </c>
    </row>
    <row r="7" spans="1:17" x14ac:dyDescent="0.25">
      <c r="A7" s="22">
        <v>5</v>
      </c>
      <c r="B7" s="2">
        <f>'Barema''s aan 100%'!B8*'Logistiek medewerker E1-E2-E3'!$P$6</f>
        <v>26383</v>
      </c>
      <c r="C7" s="4">
        <f>B7+('Barema''s aan 100%'!$I$4*'Logistiek medewerker E1-E2-E3'!$P$6)</f>
        <v>27739.632705</v>
      </c>
      <c r="D7" s="4">
        <f>B7+('Barema''s aan 100%'!$J$4*'Logistiek medewerker E1-E2-E3'!$P$6)</f>
        <v>27061.325775000001</v>
      </c>
      <c r="F7" s="22">
        <v>5</v>
      </c>
      <c r="G7" s="2">
        <f>'Barema''s aan 100%'!M8*$P$6</f>
        <v>27824.340980000001</v>
      </c>
      <c r="H7" s="15">
        <f>G7+('Barema''s aan 100%'!$I$4*'Logistiek medewerker E1-E2-E3'!$P$6)</f>
        <v>29180.973685000001</v>
      </c>
      <c r="I7" s="15">
        <f>G7+('Barema''s aan 100%'!$J$4*'Logistiek medewerker E1-E2-E3'!$P$6)</f>
        <v>28502.666755000002</v>
      </c>
      <c r="K7" s="22">
        <v>5</v>
      </c>
      <c r="L7" s="14">
        <f t="shared" si="0"/>
        <v>1441.3409800000009</v>
      </c>
      <c r="M7" s="14">
        <f t="shared" si="1"/>
        <v>1441.3409800000009</v>
      </c>
    </row>
    <row r="8" spans="1:17" x14ac:dyDescent="0.25">
      <c r="A8" s="22">
        <v>6</v>
      </c>
      <c r="B8" s="2">
        <f>'Barema''s aan 100%'!B9*'Logistiek medewerker E1-E2-E3'!$P$6</f>
        <v>26383</v>
      </c>
      <c r="C8" s="4">
        <f>B8+('Barema''s aan 100%'!$I$4*'Logistiek medewerker E1-E2-E3'!$P$6)</f>
        <v>27739.632705</v>
      </c>
      <c r="D8" s="4">
        <f>B8+('Barema''s aan 100%'!$J$4*'Logistiek medewerker E1-E2-E3'!$P$6)</f>
        <v>27061.325775000001</v>
      </c>
      <c r="F8" s="22">
        <v>6</v>
      </c>
      <c r="G8" s="2">
        <f>'Barema''s aan 100%'!M9*$P$6</f>
        <v>28169.958279999999</v>
      </c>
      <c r="H8" s="15">
        <f>G8+('Barema''s aan 100%'!$I$4*'Logistiek medewerker E1-E2-E3'!$P$6)</f>
        <v>29526.590984999999</v>
      </c>
      <c r="I8" s="15">
        <f>G8+('Barema''s aan 100%'!$J$4*'Logistiek medewerker E1-E2-E3'!$P$6)</f>
        <v>28848.284055</v>
      </c>
      <c r="K8" s="22">
        <v>6</v>
      </c>
      <c r="L8" s="14">
        <f t="shared" si="0"/>
        <v>1786.9582799999989</v>
      </c>
      <c r="M8" s="14">
        <f t="shared" si="1"/>
        <v>1786.9582799999989</v>
      </c>
    </row>
    <row r="9" spans="1:17" x14ac:dyDescent="0.25">
      <c r="A9" s="22">
        <v>7</v>
      </c>
      <c r="B9" s="2">
        <f>'Barema''s aan 100%'!B10*'Logistiek medewerker E1-E2-E3'!$P$6</f>
        <v>26665.674999999999</v>
      </c>
      <c r="C9" s="4">
        <f>B9+('Barema''s aan 100%'!$I$4*'Logistiek medewerker E1-E2-E3'!$P$6)</f>
        <v>28022.307704999999</v>
      </c>
      <c r="D9" s="4">
        <f>B9+('Barema''s aan 100%'!$J$4*'Logistiek medewerker E1-E2-E3'!$P$6)</f>
        <v>27344.000775</v>
      </c>
      <c r="F9" s="22">
        <v>7</v>
      </c>
      <c r="G9" s="2">
        <f>'Barema''s aan 100%'!M10*$P$6</f>
        <v>28493.658845000002</v>
      </c>
      <c r="H9" s="15">
        <f>G9+('Barema''s aan 100%'!$I$4*'Logistiek medewerker E1-E2-E3'!$P$6)</f>
        <v>29850.291550000002</v>
      </c>
      <c r="I9" s="15">
        <f>G9+('Barema''s aan 100%'!$J$4*'Logistiek medewerker E1-E2-E3'!$P$6)</f>
        <v>29171.984620000003</v>
      </c>
      <c r="K9" s="22">
        <v>7</v>
      </c>
      <c r="L9" s="14">
        <f t="shared" si="0"/>
        <v>1827.9838450000025</v>
      </c>
      <c r="M9" s="14">
        <f t="shared" si="1"/>
        <v>1827.9838450000025</v>
      </c>
    </row>
    <row r="10" spans="1:17" x14ac:dyDescent="0.25">
      <c r="A10" s="22">
        <v>8</v>
      </c>
      <c r="B10" s="2">
        <f>'Barema''s aan 100%'!B11*'Logistiek medewerker E1-E2-E3'!$P$6</f>
        <v>26665.674999999999</v>
      </c>
      <c r="C10" s="4">
        <f>B10+('Barema''s aan 100%'!$I$4*'Logistiek medewerker E1-E2-E3'!$P$6)</f>
        <v>28022.307704999999</v>
      </c>
      <c r="D10" s="4">
        <f>B10+('Barema''s aan 100%'!$J$4*'Logistiek medewerker E1-E2-E3'!$P$6)</f>
        <v>27344.000775</v>
      </c>
      <c r="F10" s="22">
        <v>8</v>
      </c>
      <c r="G10" s="2">
        <f>'Barema''s aan 100%'!M11*$P$6</f>
        <v>28796.497994999998</v>
      </c>
      <c r="H10" s="15">
        <f>G10+('Barema''s aan 100%'!$I$4*'Logistiek medewerker E1-E2-E3'!$P$6)</f>
        <v>30153.130699999998</v>
      </c>
      <c r="I10" s="15">
        <f>G10+('Barema''s aan 100%'!$J$4*'Logistiek medewerker E1-E2-E3'!$P$6)</f>
        <v>29474.823769999999</v>
      </c>
      <c r="K10" s="22">
        <v>8</v>
      </c>
      <c r="L10" s="14">
        <f t="shared" si="0"/>
        <v>2130.8229949999986</v>
      </c>
      <c r="M10" s="14">
        <f t="shared" si="1"/>
        <v>2130.8229949999986</v>
      </c>
    </row>
    <row r="11" spans="1:17" x14ac:dyDescent="0.25">
      <c r="A11" s="22">
        <v>9</v>
      </c>
      <c r="B11" s="2">
        <f>'Barema''s aan 100%'!B12*'Logistiek medewerker E1-E2-E3'!$P$6</f>
        <v>26948.350000000002</v>
      </c>
      <c r="C11" s="4">
        <f>B11+('Barema''s aan 100%'!$I$4*'Logistiek medewerker E1-E2-E3'!$P$6)</f>
        <v>28304.982705000002</v>
      </c>
      <c r="D11" s="4">
        <f>B11+('Barema''s aan 100%'!$J$4*'Logistiek medewerker E1-E2-E3'!$P$6)</f>
        <v>27626.675775000003</v>
      </c>
      <c r="F11" s="22">
        <v>9</v>
      </c>
      <c r="G11" s="2">
        <f>'Barema''s aan 100%'!M12*$P$6</f>
        <v>29079.587585000001</v>
      </c>
      <c r="H11" s="15">
        <f>G11+('Barema''s aan 100%'!$I$4*'Logistiek medewerker E1-E2-E3'!$P$6)</f>
        <v>30436.220290000001</v>
      </c>
      <c r="I11" s="15">
        <f>G11+('Barema''s aan 100%'!$J$4*'Logistiek medewerker E1-E2-E3'!$P$6)</f>
        <v>29757.913360000002</v>
      </c>
      <c r="K11" s="22">
        <v>9</v>
      </c>
      <c r="L11" s="14">
        <f t="shared" si="0"/>
        <v>2131.2375849999989</v>
      </c>
      <c r="M11" s="14">
        <f t="shared" si="1"/>
        <v>2131.2375849999989</v>
      </c>
    </row>
    <row r="12" spans="1:17" x14ac:dyDescent="0.25">
      <c r="A12" s="22">
        <v>10</v>
      </c>
      <c r="B12" s="2">
        <f>'Barema''s aan 100%'!B13*'Logistiek medewerker E1-E2-E3'!$P$6</f>
        <v>26948.350000000002</v>
      </c>
      <c r="C12" s="4">
        <f>B12+('Barema''s aan 100%'!$I$4*'Logistiek medewerker E1-E2-E3'!$P$6)</f>
        <v>28304.982705000002</v>
      </c>
      <c r="D12" s="4">
        <f>B12+('Barema''s aan 100%'!$J$4*'Logistiek medewerker E1-E2-E3'!$P$6)</f>
        <v>27626.675775000003</v>
      </c>
      <c r="F12" s="22">
        <v>10</v>
      </c>
      <c r="G12" s="2">
        <f>'Barema''s aan 100%'!M13*$P$6</f>
        <v>29344.077160000001</v>
      </c>
      <c r="H12" s="15">
        <f>G12+('Barema''s aan 100%'!$I$4*'Logistiek medewerker E1-E2-E3'!$P$6)</f>
        <v>30700.709865000001</v>
      </c>
      <c r="I12" s="15">
        <f>G12+('Barema''s aan 100%'!$J$4*'Logistiek medewerker E1-E2-E3'!$P$6)</f>
        <v>30022.402935000002</v>
      </c>
      <c r="K12" s="22">
        <v>10</v>
      </c>
      <c r="L12" s="14">
        <f t="shared" si="0"/>
        <v>2395.7271599999985</v>
      </c>
      <c r="M12" s="14">
        <f t="shared" si="1"/>
        <v>2395.7271599999985</v>
      </c>
    </row>
    <row r="13" spans="1:17" x14ac:dyDescent="0.25">
      <c r="A13" s="22">
        <v>11</v>
      </c>
      <c r="B13" s="2">
        <f>'Barema''s aan 100%'!B14*'Logistiek medewerker E1-E2-E3'!$P$6</f>
        <v>27231.025000000001</v>
      </c>
      <c r="C13" s="4">
        <f>B13+('Barema''s aan 100%'!$I$4*'Logistiek medewerker E1-E2-E3'!$P$6)</f>
        <v>28587.657705000001</v>
      </c>
      <c r="D13" s="4">
        <f>B13+('Barema''s aan 100%'!$J$4*'Logistiek medewerker E1-E2-E3'!$P$6)</f>
        <v>27909.350775000003</v>
      </c>
      <c r="F13" s="22">
        <v>11</v>
      </c>
      <c r="G13" s="2">
        <f>'Barema''s aan 100%'!M14*$P$6</f>
        <v>29591.003195000001</v>
      </c>
      <c r="H13" s="15">
        <f>G13+('Barema''s aan 100%'!$I$4*'Logistiek medewerker E1-E2-E3'!$P$6)</f>
        <v>30947.635900000001</v>
      </c>
      <c r="I13" s="15">
        <f>G13+('Barema''s aan 100%'!$J$4*'Logistiek medewerker E1-E2-E3'!$P$6)</f>
        <v>30269.328970000002</v>
      </c>
      <c r="K13" s="22">
        <v>11</v>
      </c>
      <c r="L13" s="14">
        <f t="shared" si="0"/>
        <v>2359.9781949999997</v>
      </c>
      <c r="M13" s="14">
        <f t="shared" si="1"/>
        <v>2359.9781949999997</v>
      </c>
    </row>
    <row r="14" spans="1:17" x14ac:dyDescent="0.25">
      <c r="A14" s="22">
        <v>12</v>
      </c>
      <c r="B14" s="2">
        <f>'Barema''s aan 100%'!B15*'Logistiek medewerker E1-E2-E3'!$P$6</f>
        <v>27231.025000000001</v>
      </c>
      <c r="C14" s="4">
        <f>B14+('Barema''s aan 100%'!$I$4*'Logistiek medewerker E1-E2-E3'!$P$6)</f>
        <v>28587.657705000001</v>
      </c>
      <c r="D14" s="4">
        <f>B14+('Barema''s aan 100%'!$J$4*'Logistiek medewerker E1-E2-E3'!$P$6)</f>
        <v>27909.350775000003</v>
      </c>
      <c r="F14" s="22">
        <v>12</v>
      </c>
      <c r="G14" s="2">
        <f>'Barema''s aan 100%'!M15*$P$6</f>
        <v>29821.119490000001</v>
      </c>
      <c r="H14" s="15">
        <f>G14+('Barema''s aan 100%'!$I$4*'Logistiek medewerker E1-E2-E3'!$P$6)</f>
        <v>31177.752195000001</v>
      </c>
      <c r="I14" s="15">
        <f>G14+('Barema''s aan 100%'!$J$4*'Logistiek medewerker E1-E2-E3'!$P$6)</f>
        <v>30499.445265000002</v>
      </c>
      <c r="K14" s="22">
        <v>12</v>
      </c>
      <c r="L14" s="14">
        <f t="shared" si="0"/>
        <v>2590.0944899999995</v>
      </c>
      <c r="M14" s="14">
        <f t="shared" si="1"/>
        <v>2590.0944899999995</v>
      </c>
    </row>
    <row r="15" spans="1:17" x14ac:dyDescent="0.25">
      <c r="A15" s="22">
        <v>13</v>
      </c>
      <c r="B15" s="2">
        <f>'Barema''s aan 100%'!B16*'Logistiek medewerker E1-E2-E3'!$P$6</f>
        <v>27513.7</v>
      </c>
      <c r="C15" s="4">
        <f>B15+('Barema''s aan 100%'!$I$4*'Logistiek medewerker E1-E2-E3'!$P$6)</f>
        <v>28870.332705000001</v>
      </c>
      <c r="D15" s="4">
        <f>B15+('Barema''s aan 100%'!$J$4*'Logistiek medewerker E1-E2-E3'!$P$6)</f>
        <v>28192.025775000002</v>
      </c>
      <c r="F15" s="22">
        <v>13</v>
      </c>
      <c r="G15" s="2">
        <f>'Barema''s aan 100%'!M16*$P$6</f>
        <v>30035.688660000003</v>
      </c>
      <c r="H15" s="15">
        <f>G15+('Barema''s aan 100%'!$I$4*'Logistiek medewerker E1-E2-E3'!$P$6)</f>
        <v>31392.321365000003</v>
      </c>
      <c r="I15" s="15">
        <f>G15+('Barema''s aan 100%'!$J$4*'Logistiek medewerker E1-E2-E3'!$P$6)</f>
        <v>30714.014435000005</v>
      </c>
      <c r="K15" s="22">
        <v>13</v>
      </c>
      <c r="L15" s="14">
        <f t="shared" si="0"/>
        <v>2521.9886600000027</v>
      </c>
      <c r="M15" s="14">
        <f t="shared" si="1"/>
        <v>2521.9886600000027</v>
      </c>
    </row>
    <row r="16" spans="1:17" x14ac:dyDescent="0.25">
      <c r="A16" s="22">
        <v>14</v>
      </c>
      <c r="B16" s="2">
        <f>'Barema''s aan 100%'!B17*'Logistiek medewerker E1-E2-E3'!$P$6</f>
        <v>27513.7</v>
      </c>
      <c r="C16" s="4">
        <f>B16+('Barema''s aan 100%'!$I$4*'Logistiek medewerker E1-E2-E3'!$P$6)</f>
        <v>28870.332705000001</v>
      </c>
      <c r="D16" s="4">
        <f>B16+('Barema''s aan 100%'!$J$4*'Logistiek medewerker E1-E2-E3'!$P$6)</f>
        <v>28192.025775000002</v>
      </c>
      <c r="F16" s="22">
        <v>14</v>
      </c>
      <c r="G16" s="2">
        <f>'Barema''s aan 100%'!M17*$P$6</f>
        <v>30235.747180000002</v>
      </c>
      <c r="H16" s="15">
        <f>G16+('Barema''s aan 100%'!$I$4*'Logistiek medewerker E1-E2-E3'!$P$6)</f>
        <v>31592.379885000002</v>
      </c>
      <c r="I16" s="15">
        <f>G16+('Barema''s aan 100%'!$J$4*'Logistiek medewerker E1-E2-E3'!$P$6)</f>
        <v>30914.072955000003</v>
      </c>
      <c r="K16" s="22">
        <v>14</v>
      </c>
      <c r="L16" s="14">
        <f t="shared" si="0"/>
        <v>2722.0471800000014</v>
      </c>
      <c r="M16" s="14">
        <f t="shared" si="1"/>
        <v>2722.0471800000014</v>
      </c>
    </row>
    <row r="17" spans="1:13" x14ac:dyDescent="0.25">
      <c r="A17" s="22">
        <v>15</v>
      </c>
      <c r="B17" s="2">
        <f>'Barema''s aan 100%'!B18*'Logistiek medewerker E1-E2-E3'!$P$6</f>
        <v>27796.375</v>
      </c>
      <c r="C17" s="4">
        <f>B17+('Barema''s aan 100%'!$I$4*'Logistiek medewerker E1-E2-E3'!$P$6)</f>
        <v>29153.007705</v>
      </c>
      <c r="D17" s="4">
        <f>B17+('Barema''s aan 100%'!$J$4*'Logistiek medewerker E1-E2-E3'!$P$6)</f>
        <v>28474.700775000001</v>
      </c>
      <c r="F17" s="22">
        <v>15</v>
      </c>
      <c r="G17" s="2">
        <f>'Barema''s aan 100%'!M18*$P$6</f>
        <v>30421.93578</v>
      </c>
      <c r="H17" s="15">
        <f>G17+('Barema''s aan 100%'!$I$4*'Logistiek medewerker E1-E2-E3'!$P$6)</f>
        <v>31778.568485</v>
      </c>
      <c r="I17" s="15">
        <f>G17+('Barema''s aan 100%'!$J$4*'Logistiek medewerker E1-E2-E3'!$P$6)</f>
        <v>31100.261555000001</v>
      </c>
      <c r="K17" s="22">
        <v>15</v>
      </c>
      <c r="L17" s="14">
        <f t="shared" si="0"/>
        <v>2625.5607799999998</v>
      </c>
      <c r="M17" s="14">
        <f t="shared" si="1"/>
        <v>2625.5607799999998</v>
      </c>
    </row>
    <row r="18" spans="1:13" x14ac:dyDescent="0.25">
      <c r="A18" s="22">
        <v>16</v>
      </c>
      <c r="B18" s="2">
        <f>'Barema''s aan 100%'!B19*'Logistiek medewerker E1-E2-E3'!$P$6</f>
        <v>27796.375</v>
      </c>
      <c r="C18" s="4">
        <f>B18+('Barema''s aan 100%'!$I$4*'Logistiek medewerker E1-E2-E3'!$P$6)</f>
        <v>29153.007705</v>
      </c>
      <c r="D18" s="4">
        <f>B18+('Barema''s aan 100%'!$J$4*'Logistiek medewerker E1-E2-E3'!$P$6)</f>
        <v>28474.700775000001</v>
      </c>
      <c r="F18" s="22">
        <v>16</v>
      </c>
      <c r="G18" s="2">
        <f>'Barema''s aan 100%'!M19*$P$6</f>
        <v>30545.069009999999</v>
      </c>
      <c r="H18" s="15">
        <f>G18+('Barema''s aan 100%'!$I$4*'Logistiek medewerker E1-E2-E3'!$P$6)</f>
        <v>31901.701714999999</v>
      </c>
      <c r="I18" s="15">
        <f>G18+('Barema''s aan 100%'!$J$4*'Logistiek medewerker E1-E2-E3'!$P$6)</f>
        <v>31223.394785</v>
      </c>
      <c r="K18" s="22">
        <v>16</v>
      </c>
      <c r="L18" s="14">
        <f t="shared" si="0"/>
        <v>2748.6940099999993</v>
      </c>
      <c r="M18" s="14">
        <f t="shared" si="1"/>
        <v>2748.6940099999993</v>
      </c>
    </row>
    <row r="19" spans="1:13" x14ac:dyDescent="0.25">
      <c r="A19" s="22">
        <v>17</v>
      </c>
      <c r="B19" s="2">
        <f>'Barema''s aan 100%'!B20*'Logistiek medewerker E1-E2-E3'!$P$6</f>
        <v>27984.825000000001</v>
      </c>
      <c r="C19" s="4">
        <f>B19+('Barema''s aan 100%'!$I$4*'Logistiek medewerker E1-E2-E3'!$P$6)</f>
        <v>29341.457705000001</v>
      </c>
      <c r="D19" s="4">
        <f>B19+('Barema''s aan 100%'!$J$4*'Logistiek medewerker E1-E2-E3'!$P$6)</f>
        <v>28663.150775000002</v>
      </c>
      <c r="F19" s="22">
        <v>17</v>
      </c>
      <c r="G19" s="2">
        <f>'Barema''s aan 100%'!M20*$P$6</f>
        <v>30659.420470000001</v>
      </c>
      <c r="H19" s="15">
        <f>G19+('Barema''s aan 100%'!$I$4*'Logistiek medewerker E1-E2-E3'!$P$6)</f>
        <v>32016.053175000001</v>
      </c>
      <c r="I19" s="15">
        <f>G19+('Barema''s aan 100%'!$J$4*'Logistiek medewerker E1-E2-E3'!$P$6)</f>
        <v>31337.746245000002</v>
      </c>
      <c r="K19" s="22">
        <v>17</v>
      </c>
      <c r="L19" s="14">
        <f t="shared" si="0"/>
        <v>2674.5954700000002</v>
      </c>
      <c r="M19" s="14">
        <f t="shared" si="1"/>
        <v>2674.5954700000002</v>
      </c>
    </row>
    <row r="20" spans="1:13" x14ac:dyDescent="0.25">
      <c r="A20" s="22">
        <v>18</v>
      </c>
      <c r="B20" s="2">
        <f>'Barema''s aan 100%'!B21*'Logistiek medewerker E1-E2-E3'!$P$6</f>
        <v>29303.975000000002</v>
      </c>
      <c r="C20" s="4">
        <f>B20+('Barema''s aan 100%'!$I$4*'Logistiek medewerker E1-E2-E3'!$P$6)</f>
        <v>30660.607705000002</v>
      </c>
      <c r="D20" s="4">
        <f>B20+('Barema''s aan 100%'!$J$4*'Logistiek medewerker E1-E2-E3'!$P$6)</f>
        <v>29982.300775000003</v>
      </c>
      <c r="F20" s="22">
        <v>18</v>
      </c>
      <c r="G20" s="2">
        <f>'Barema''s aan 100%'!M21*$P$6</f>
        <v>30765.498974999999</v>
      </c>
      <c r="H20" s="15">
        <f>G20+('Barema''s aan 100%'!$I$4*'Logistiek medewerker E1-E2-E3'!$P$6)</f>
        <v>32122.131679999999</v>
      </c>
      <c r="I20" s="15">
        <f>G20+('Barema''s aan 100%'!$J$4*'Logistiek medewerker E1-E2-E3'!$P$6)</f>
        <v>31443.82475</v>
      </c>
      <c r="K20" s="22">
        <v>18</v>
      </c>
      <c r="L20" s="14">
        <f t="shared" si="0"/>
        <v>1461.5239749999964</v>
      </c>
      <c r="M20" s="14">
        <f t="shared" si="1"/>
        <v>1461.5239749999964</v>
      </c>
    </row>
    <row r="21" spans="1:13" x14ac:dyDescent="0.25">
      <c r="A21" s="22">
        <v>19</v>
      </c>
      <c r="B21" s="2">
        <f>'Barema''s aan 100%'!B22*'Logistiek medewerker E1-E2-E3'!$P$6</f>
        <v>29586.65</v>
      </c>
      <c r="C21" s="4">
        <f>B21+('Barema''s aan 100%'!$I$4*'Logistiek medewerker E1-E2-E3'!$P$6)</f>
        <v>30943.282705000001</v>
      </c>
      <c r="D21" s="4">
        <f>B21+('Barema''s aan 100%'!$J$4*'Logistiek medewerker E1-E2-E3'!$P$6)</f>
        <v>30264.975775000003</v>
      </c>
      <c r="F21" s="22">
        <v>19</v>
      </c>
      <c r="G21" s="2">
        <f>'Barema''s aan 100%'!M22*$P$6</f>
        <v>30863.945255000002</v>
      </c>
      <c r="H21" s="15">
        <f>G21+('Barema''s aan 100%'!$I$4*'Logistiek medewerker E1-E2-E3'!$P$6)</f>
        <v>32220.577960000002</v>
      </c>
      <c r="I21" s="15">
        <f>G21+('Barema''s aan 100%'!$J$4*'Logistiek medewerker E1-E2-E3'!$P$6)</f>
        <v>31542.271030000004</v>
      </c>
      <c r="K21" s="22">
        <v>19</v>
      </c>
      <c r="L21" s="14">
        <f t="shared" si="0"/>
        <v>1277.2952550000009</v>
      </c>
      <c r="M21" s="14">
        <f t="shared" si="1"/>
        <v>1277.2952550000009</v>
      </c>
    </row>
    <row r="22" spans="1:13" x14ac:dyDescent="0.25">
      <c r="A22" s="22">
        <v>20</v>
      </c>
      <c r="B22" s="2">
        <f>'Barema''s aan 100%'!B23*'Logistiek medewerker E1-E2-E3'!$P$6</f>
        <v>29586.65</v>
      </c>
      <c r="C22" s="4">
        <f>B22+('Barema''s aan 100%'!$I$4*'Logistiek medewerker E1-E2-E3'!$P$6)</f>
        <v>30943.282705000001</v>
      </c>
      <c r="D22" s="4">
        <f>B22+('Barema''s aan 100%'!$J$4*'Logistiek medewerker E1-E2-E3'!$P$6)</f>
        <v>30264.975775000003</v>
      </c>
      <c r="F22" s="22">
        <v>20</v>
      </c>
      <c r="G22" s="2">
        <f>'Barema''s aan 100%'!M23*$P$6</f>
        <v>30955.513110000004</v>
      </c>
      <c r="H22" s="16">
        <f>G22+('Barema''s aan 100%'!$I$10*'Logistiek medewerker E1-E2-E3'!$P$6)</f>
        <v>31633.838885000005</v>
      </c>
      <c r="I22" s="16">
        <f>G22+('Barema''s aan 100%'!$J$10*'Logistiek medewerker E1-E2-E3'!$P$6)</f>
        <v>31294.685420000005</v>
      </c>
      <c r="K22" s="22">
        <v>20</v>
      </c>
      <c r="L22" s="14">
        <f t="shared" si="0"/>
        <v>690.55618000000322</v>
      </c>
      <c r="M22" s="14">
        <f t="shared" si="1"/>
        <v>1029.7096450000026</v>
      </c>
    </row>
    <row r="23" spans="1:13" x14ac:dyDescent="0.25">
      <c r="A23" s="22">
        <v>21</v>
      </c>
      <c r="B23" s="2">
        <f>'Barema''s aan 100%'!B24*'Logistiek medewerker E1-E2-E3'!$P$6</f>
        <v>29869.325000000001</v>
      </c>
      <c r="C23" s="4">
        <f>B23+('Barema''s aan 100%'!$I$4*'Logistiek medewerker E1-E2-E3'!$P$6)</f>
        <v>31225.957705000001</v>
      </c>
      <c r="D23" s="4">
        <f>B23+('Barema''s aan 100%'!$J$4*'Logistiek medewerker E1-E2-E3'!$P$6)</f>
        <v>30547.650775000002</v>
      </c>
      <c r="F23" s="22">
        <v>21</v>
      </c>
      <c r="G23" s="2">
        <f>'Barema''s aan 100%'!M24*$P$6</f>
        <v>31040.183695000003</v>
      </c>
      <c r="H23" s="16">
        <f>G23+('Barema''s aan 100%'!$I$10*'Logistiek medewerker E1-E2-E3'!$P$6)</f>
        <v>31718.509470000005</v>
      </c>
      <c r="I23" s="16">
        <f>G23+('Barema''s aan 100%'!$J$10*'Logistiek medewerker E1-E2-E3'!$P$6)</f>
        <v>31379.356005000005</v>
      </c>
      <c r="K23" s="22">
        <v>21</v>
      </c>
      <c r="L23" s="14">
        <f t="shared" si="0"/>
        <v>492.5517650000038</v>
      </c>
      <c r="M23" s="14">
        <f t="shared" si="1"/>
        <v>831.70523000000321</v>
      </c>
    </row>
    <row r="24" spans="1:13" x14ac:dyDescent="0.25">
      <c r="A24" s="22">
        <v>22</v>
      </c>
      <c r="B24" s="2">
        <f>'Barema''s aan 100%'!B25*'Logistiek medewerker E1-E2-E3'!$P$6</f>
        <v>29869.325000000001</v>
      </c>
      <c r="C24" s="4">
        <f>B24+('Barema''s aan 100%'!$I$4*'Logistiek medewerker E1-E2-E3'!$P$6)</f>
        <v>31225.957705000001</v>
      </c>
      <c r="D24" s="4">
        <f>B24+('Barema''s aan 100%'!$J$4*'Logistiek medewerker E1-E2-E3'!$P$6)</f>
        <v>30547.650775000002</v>
      </c>
      <c r="F24" s="22">
        <v>22</v>
      </c>
      <c r="G24" s="2">
        <f>'Barema''s aan 100%'!M25*$P$6</f>
        <v>31118.899260000006</v>
      </c>
      <c r="H24" s="16">
        <f>G24+('Barema''s aan 100%'!$I$10*'Logistiek medewerker E1-E2-E3'!$P$6)</f>
        <v>31797.225035000007</v>
      </c>
      <c r="I24" s="16">
        <f>G24+('Barema''s aan 100%'!$J$10*'Logistiek medewerker E1-E2-E3'!$P$6)</f>
        <v>31458.071570000007</v>
      </c>
      <c r="K24" s="22">
        <v>22</v>
      </c>
      <c r="L24" s="14">
        <f t="shared" si="0"/>
        <v>571.26733000000604</v>
      </c>
      <c r="M24" s="14">
        <f t="shared" si="1"/>
        <v>910.42079500000546</v>
      </c>
    </row>
    <row r="25" spans="1:13" x14ac:dyDescent="0.25">
      <c r="A25" s="22">
        <v>23</v>
      </c>
      <c r="B25" s="2">
        <f>'Barema''s aan 100%'!B26*'Logistiek medewerker E1-E2-E3'!$P$6</f>
        <v>30152</v>
      </c>
      <c r="C25" s="4">
        <f>B25+('Barema''s aan 100%'!$I$4*'Logistiek medewerker E1-E2-E3'!$P$6)</f>
        <v>31508.632705</v>
      </c>
      <c r="D25" s="4">
        <f>B25+('Barema''s aan 100%'!$J$4*'Logistiek medewerker E1-E2-E3'!$P$6)</f>
        <v>30830.325775000001</v>
      </c>
      <c r="F25" s="22">
        <v>23</v>
      </c>
      <c r="G25" s="2">
        <f>'Barema''s aan 100%'!M26*$P$6</f>
        <v>31191.867099999999</v>
      </c>
      <c r="H25" s="16">
        <f>G25+('Barema''s aan 100%'!$I$10*'Logistiek medewerker E1-E2-E3'!$P$6)</f>
        <v>31870.192875000001</v>
      </c>
      <c r="I25" s="16">
        <f>G25+('Barema''s aan 100%'!$J$10*'Logistiek medewerker E1-E2-E3'!$P$6)</f>
        <v>31531.039410000001</v>
      </c>
      <c r="K25" s="22">
        <v>23</v>
      </c>
      <c r="L25" s="14">
        <f t="shared" si="0"/>
        <v>361.56017000000065</v>
      </c>
      <c r="M25" s="14">
        <f t="shared" si="1"/>
        <v>700.71363500000007</v>
      </c>
    </row>
    <row r="26" spans="1:13" x14ac:dyDescent="0.25">
      <c r="A26" s="22">
        <v>24</v>
      </c>
      <c r="B26" s="2">
        <f>'Barema''s aan 100%'!B27*'Logistiek medewerker E1-E2-E3'!$P$6</f>
        <v>30152</v>
      </c>
      <c r="C26" s="4">
        <f>B26+('Barema''s aan 100%'!$I$4*'Logistiek medewerker E1-E2-E3'!$P$6)</f>
        <v>31508.632705</v>
      </c>
      <c r="D26" s="4">
        <f>B26+('Barema''s aan 100%'!$J$4*'Logistiek medewerker E1-E2-E3'!$P$6)</f>
        <v>30830.325775000001</v>
      </c>
      <c r="F26" s="22">
        <v>24</v>
      </c>
      <c r="G26" s="2">
        <f>'Barema''s aan 100%'!M27*$P$6</f>
        <v>31259.482960000001</v>
      </c>
      <c r="H26" s="16">
        <f>G26+('Barema''s aan 100%'!$I$10*'Logistiek medewerker E1-E2-E3'!$P$6)</f>
        <v>31937.808735000002</v>
      </c>
      <c r="I26" s="16">
        <f>G26+('Barema''s aan 100%'!$J$10*'Logistiek medewerker E1-E2-E3'!$P$6)</f>
        <v>31598.655270000003</v>
      </c>
      <c r="K26" s="22">
        <v>24</v>
      </c>
      <c r="L26" s="14">
        <f t="shared" si="0"/>
        <v>429.17603000000236</v>
      </c>
      <c r="M26" s="14">
        <f t="shared" si="1"/>
        <v>768.32949500000177</v>
      </c>
    </row>
    <row r="27" spans="1:13" x14ac:dyDescent="0.25">
      <c r="A27" s="22">
        <v>25</v>
      </c>
      <c r="B27" s="2">
        <f>'Barema''s aan 100%'!B28*'Logistiek medewerker E1-E2-E3'!$P$6</f>
        <v>30434.674999999999</v>
      </c>
      <c r="C27" s="4">
        <f>B27+('Barema''s aan 100%'!$I$4*'Logistiek medewerker E1-E2-E3'!$P$6)</f>
        <v>31791.307704999999</v>
      </c>
      <c r="D27" s="4">
        <f>B27+('Barema''s aan 100%'!$J$4*'Logistiek medewerker E1-E2-E3'!$P$6)</f>
        <v>31113.000775</v>
      </c>
      <c r="F27" s="22">
        <v>25</v>
      </c>
      <c r="G27" s="2">
        <f>'Barema''s aan 100%'!M28*$P$6</f>
        <v>31322.255655000004</v>
      </c>
      <c r="H27" s="16">
        <f>G27+('Barema''s aan 100%'!$I$10*'Logistiek medewerker E1-E2-E3'!$P$6)</f>
        <v>32000.581430000006</v>
      </c>
      <c r="I27" s="16">
        <f>G27+('Barema''s aan 100%'!$J$10*'Logistiek medewerker E1-E2-E3'!$P$6)</f>
        <v>31661.427965000006</v>
      </c>
      <c r="K27" s="22">
        <v>25</v>
      </c>
      <c r="L27" s="14">
        <f t="shared" si="0"/>
        <v>209.27372500000638</v>
      </c>
      <c r="M27" s="14">
        <f t="shared" si="1"/>
        <v>548.42719000000579</v>
      </c>
    </row>
    <row r="28" spans="1:13" x14ac:dyDescent="0.25">
      <c r="A28" s="22">
        <v>26</v>
      </c>
      <c r="B28" s="2">
        <f>'Barema''s aan 100%'!B29*'Logistiek medewerker E1-E2-E3'!$P$6</f>
        <v>30434.674999999999</v>
      </c>
      <c r="C28" s="4">
        <f>B28+('Barema''s aan 100%'!$I$4*'Logistiek medewerker E1-E2-E3'!$P$6)</f>
        <v>31791.307704999999</v>
      </c>
      <c r="D28" s="4">
        <f>B28+('Barema''s aan 100%'!$J$4*'Logistiek medewerker E1-E2-E3'!$P$6)</f>
        <v>31113.000775</v>
      </c>
      <c r="F28" s="22">
        <v>26</v>
      </c>
      <c r="G28" s="2">
        <f>'Barema''s aan 100%'!M29*$P$6</f>
        <v>31380.335945000003</v>
      </c>
      <c r="H28" s="16">
        <f>G28+('Barema''s aan 100%'!$I$10*'Logistiek medewerker E1-E2-E3'!$P$6)</f>
        <v>32058.661720000004</v>
      </c>
      <c r="I28" s="16">
        <f>G28+('Barema''s aan 100%'!$J$10*'Logistiek medewerker E1-E2-E3'!$P$6)</f>
        <v>31719.508255000004</v>
      </c>
      <c r="K28" s="22">
        <v>26</v>
      </c>
      <c r="L28" s="14">
        <f t="shared" si="0"/>
        <v>267.35401500000444</v>
      </c>
      <c r="M28" s="14">
        <f t="shared" si="1"/>
        <v>606.50748000000385</v>
      </c>
    </row>
    <row r="29" spans="1:13" x14ac:dyDescent="0.25">
      <c r="A29" s="22">
        <v>27</v>
      </c>
      <c r="B29" s="2">
        <f>'Barema''s aan 100%'!B30*'Logistiek medewerker E1-E2-E3'!$P$6</f>
        <v>31188.475000000002</v>
      </c>
      <c r="C29" s="3">
        <f>B29+('Barema''s aan 100%'!$I$10*'Logistiek medewerker E1-E2-E3'!$P$6)</f>
        <v>31866.800775000003</v>
      </c>
      <c r="D29" s="3">
        <f>B29+('Barema''s aan 100%'!$J$10*'Logistiek medewerker E1-E2-E3'!$P$6)</f>
        <v>31527.647310000004</v>
      </c>
      <c r="F29" s="22">
        <v>27</v>
      </c>
      <c r="G29" s="2">
        <f>'Barema''s aan 100%'!M30*$P$6</f>
        <v>31434.063040000001</v>
      </c>
      <c r="H29" s="16">
        <f>G29+('Barema''s aan 100%'!$I$10*'Logistiek medewerker E1-E2-E3'!$P$6)</f>
        <v>32112.388815000002</v>
      </c>
      <c r="I29" s="16">
        <f>G29+('Barema''s aan 100%'!$J$10*'Logistiek medewerker E1-E2-E3'!$P$6)</f>
        <v>31773.235350000003</v>
      </c>
      <c r="K29" s="22">
        <v>27</v>
      </c>
      <c r="L29" s="14">
        <f t="shared" si="0"/>
        <v>245.58803999999873</v>
      </c>
      <c r="M29" s="14">
        <f t="shared" si="1"/>
        <v>245.58803999999873</v>
      </c>
    </row>
    <row r="30" spans="1:13" x14ac:dyDescent="0.25">
      <c r="A30" s="22">
        <v>28</v>
      </c>
      <c r="B30" s="2">
        <f>'Barema''s aan 100%'!B31*'Logistiek medewerker E1-E2-E3'!$P$6</f>
        <v>31188.475000000002</v>
      </c>
      <c r="C30" s="3">
        <f>B30+('Barema''s aan 100%'!$I$10*'Logistiek medewerker E1-E2-E3'!$P$6)</f>
        <v>31866.800775000003</v>
      </c>
      <c r="D30" s="3">
        <f>B30+('Barema''s aan 100%'!$J$10*'Logistiek medewerker E1-E2-E3'!$P$6)</f>
        <v>31527.647310000004</v>
      </c>
      <c r="F30" s="22">
        <v>28</v>
      </c>
      <c r="G30" s="2">
        <f>'Barema''s aan 100%'!M31*$P$6</f>
        <v>31484.115360000003</v>
      </c>
      <c r="H30" s="16">
        <f>G30+('Barema''s aan 100%'!$I$10*'Logistiek medewerker E1-E2-E3'!$P$6)</f>
        <v>32162.441135000005</v>
      </c>
      <c r="I30" s="16">
        <f>G30+('Barema''s aan 100%'!$J$10*'Logistiek medewerker E1-E2-E3'!$P$6)</f>
        <v>31823.287670000005</v>
      </c>
      <c r="K30" s="22">
        <v>28</v>
      </c>
      <c r="L30" s="14">
        <f t="shared" si="0"/>
        <v>295.64036000000124</v>
      </c>
      <c r="M30" s="14">
        <f t="shared" si="1"/>
        <v>295.64036000000124</v>
      </c>
    </row>
    <row r="31" spans="1:13" x14ac:dyDescent="0.25">
      <c r="A31" s="22">
        <v>29</v>
      </c>
      <c r="B31" s="2">
        <f>'Barema''s aan 100%'!B32*'Logistiek medewerker E1-E2-E3'!$P$6</f>
        <v>31188.475000000002</v>
      </c>
      <c r="C31" s="3">
        <f>B31+('Barema''s aan 100%'!$I$10*'Logistiek medewerker E1-E2-E3'!$P$6)</f>
        <v>31866.800775000003</v>
      </c>
      <c r="D31" s="3">
        <f>B31+('Barema''s aan 100%'!$J$10*'Logistiek medewerker E1-E2-E3'!$P$6)</f>
        <v>31527.647310000004</v>
      </c>
      <c r="F31" s="22">
        <v>29</v>
      </c>
      <c r="G31" s="2">
        <f>'Barema''s aan 100%'!M32*$P$6</f>
        <v>31530.342145000002</v>
      </c>
      <c r="H31" s="16">
        <f>G31+('Barema''s aan 100%'!$I$10*'Logistiek medewerker E1-E2-E3'!$P$6)</f>
        <v>32208.667920000004</v>
      </c>
      <c r="I31" s="16">
        <f>G31+('Barema''s aan 100%'!$J$10*'Logistiek medewerker E1-E2-E3'!$P$6)</f>
        <v>31869.514455000004</v>
      </c>
      <c r="K31" s="22">
        <v>29</v>
      </c>
      <c r="L31" s="14">
        <f t="shared" si="0"/>
        <v>341.86714500000016</v>
      </c>
      <c r="M31" s="14">
        <f t="shared" si="1"/>
        <v>341.86714500000016</v>
      </c>
    </row>
    <row r="32" spans="1:13" x14ac:dyDescent="0.25">
      <c r="A32" s="22">
        <v>30</v>
      </c>
      <c r="B32" s="2">
        <f>'Barema''s aan 100%'!B33*'Logistiek medewerker E1-E2-E3'!$P$6</f>
        <v>31188.475000000002</v>
      </c>
      <c r="C32" s="3">
        <f>B32+('Barema''s aan 100%'!$I$10*'Logistiek medewerker E1-E2-E3'!$P$6)</f>
        <v>31866.800775000003</v>
      </c>
      <c r="D32" s="3">
        <f>B32+('Barema''s aan 100%'!$J$10*'Logistiek medewerker E1-E2-E3'!$P$6)</f>
        <v>31527.647310000004</v>
      </c>
      <c r="F32" s="22">
        <v>30</v>
      </c>
      <c r="G32" s="2">
        <f>'Barema''s aan 100%'!M33*$P$6</f>
        <v>31573.139139999999</v>
      </c>
      <c r="H32" s="16">
        <f>G32+('Barema''s aan 100%'!$I$10*'Logistiek medewerker E1-E2-E3'!$P$6)</f>
        <v>32251.464915</v>
      </c>
      <c r="I32" s="16">
        <f>G32+('Barema''s aan 100%'!$J$10*'Logistiek medewerker E1-E2-E3'!$P$6)</f>
        <v>31912.311450000001</v>
      </c>
      <c r="K32" s="22">
        <v>30</v>
      </c>
      <c r="L32" s="14">
        <f t="shared" si="0"/>
        <v>384.66413999999713</v>
      </c>
      <c r="M32" s="14">
        <f t="shared" si="1"/>
        <v>384.66413999999713</v>
      </c>
    </row>
    <row r="33" spans="1:13" x14ac:dyDescent="0.25">
      <c r="A33" s="22">
        <v>31</v>
      </c>
      <c r="B33" s="2">
        <f>'Barema''s aan 100%'!B34*'Logistiek medewerker E1-E2-E3'!$P$6</f>
        <v>31188.475000000002</v>
      </c>
      <c r="C33" s="3">
        <f>B33+('Barema''s aan 100%'!$I$10*'Logistiek medewerker E1-E2-E3'!$P$6)</f>
        <v>31866.800775000003</v>
      </c>
      <c r="D33" s="3">
        <f>B33+('Barema''s aan 100%'!$J$10*'Logistiek medewerker E1-E2-E3'!$P$6)</f>
        <v>31527.647310000004</v>
      </c>
      <c r="F33" s="22">
        <v>31</v>
      </c>
      <c r="G33" s="2">
        <f>'Barema''s aan 100%'!M34*$P$6</f>
        <v>31612.732485000004</v>
      </c>
      <c r="H33" s="16">
        <f>G33+('Barema''s aan 100%'!$I$10*'Logistiek medewerker E1-E2-E3'!$P$6)</f>
        <v>32291.058260000005</v>
      </c>
      <c r="I33" s="16">
        <f>G33+('Barema''s aan 100%'!$J$10*'Logistiek medewerker E1-E2-E3'!$P$6)</f>
        <v>31951.904795000006</v>
      </c>
      <c r="K33" s="22">
        <v>31</v>
      </c>
      <c r="L33" s="14">
        <f t="shared" si="0"/>
        <v>424.25748500000191</v>
      </c>
      <c r="M33" s="14">
        <f t="shared" si="1"/>
        <v>424.25748500000191</v>
      </c>
    </row>
    <row r="34" spans="1:13" x14ac:dyDescent="0.25">
      <c r="A34" s="22">
        <v>32</v>
      </c>
      <c r="B34" s="2">
        <f>'Barema''s aan 100%'!B35*'Logistiek medewerker E1-E2-E3'!$P$6</f>
        <v>31188.475000000002</v>
      </c>
      <c r="C34" s="3">
        <f>B34+('Barema''s aan 100%'!$I$10*'Logistiek medewerker E1-E2-E3'!$P$6)</f>
        <v>31866.800775000003</v>
      </c>
      <c r="D34" s="3">
        <f>B34+('Barema''s aan 100%'!$J$10*'Logistiek medewerker E1-E2-E3'!$P$6)</f>
        <v>31527.647310000004</v>
      </c>
      <c r="F34" s="22">
        <v>32</v>
      </c>
      <c r="G34" s="2">
        <f>'Barema''s aan 100%'!M35*$P$6</f>
        <v>31649.536770000002</v>
      </c>
      <c r="H34" s="16">
        <f>G34+('Barema''s aan 100%'!$I$10*'Logistiek medewerker E1-E2-E3'!$P$6)</f>
        <v>32327.862545000004</v>
      </c>
      <c r="I34" s="16">
        <f>G34+('Barema''s aan 100%'!$J$10*'Logistiek medewerker E1-E2-E3'!$P$6)</f>
        <v>31988.709080000004</v>
      </c>
      <c r="K34" s="22">
        <v>32</v>
      </c>
      <c r="L34" s="14">
        <f t="shared" si="0"/>
        <v>461.06177000000025</v>
      </c>
      <c r="M34" s="14">
        <f t="shared" si="1"/>
        <v>461.06177000000025</v>
      </c>
    </row>
    <row r="35" spans="1:13" x14ac:dyDescent="0.25">
      <c r="A35" s="22">
        <v>33</v>
      </c>
      <c r="B35" s="2">
        <f>'Barema''s aan 100%'!B36*'Logistiek medewerker E1-E2-E3'!$P$6</f>
        <v>31188.475000000002</v>
      </c>
      <c r="C35" s="3">
        <f>B35+('Barema''s aan 100%'!$I$10*'Logistiek medewerker E1-E2-E3'!$P$6)</f>
        <v>31866.800775000003</v>
      </c>
      <c r="D35" s="3">
        <f>B35+('Barema''s aan 100%'!$J$10*'Logistiek medewerker E1-E2-E3'!$P$6)</f>
        <v>31527.647310000004</v>
      </c>
      <c r="F35" s="22">
        <v>33</v>
      </c>
      <c r="G35" s="2">
        <f>'Barema''s aan 100%'!M36*$P$6</f>
        <v>31683.533150000003</v>
      </c>
      <c r="H35" s="16">
        <f>G35+('Barema''s aan 100%'!$I$10*'Logistiek medewerker E1-E2-E3'!$P$6)</f>
        <v>32361.858925000004</v>
      </c>
      <c r="I35" s="16">
        <f>G35+('Barema''s aan 100%'!$J$10*'Logistiek medewerker E1-E2-E3'!$P$6)</f>
        <v>32022.705460000005</v>
      </c>
      <c r="K35" s="22">
        <v>33</v>
      </c>
      <c r="L35" s="14">
        <f t="shared" si="0"/>
        <v>495.05815000000075</v>
      </c>
      <c r="M35" s="14">
        <f t="shared" si="1"/>
        <v>495.05815000000075</v>
      </c>
    </row>
    <row r="36" spans="1:13" x14ac:dyDescent="0.25">
      <c r="A36" s="22">
        <v>34</v>
      </c>
      <c r="B36" s="2">
        <f>'Barema''s aan 100%'!B37*'Logistiek medewerker E1-E2-E3'!$P$6</f>
        <v>31188.475000000002</v>
      </c>
      <c r="C36" s="3">
        <f>B36+('Barema''s aan 100%'!$I$10*'Logistiek medewerker E1-E2-E3'!$P$6)</f>
        <v>31866.800775000003</v>
      </c>
      <c r="D36" s="3">
        <f>B36+('Barema''s aan 100%'!$J$10*'Logistiek medewerker E1-E2-E3'!$P$6)</f>
        <v>31527.647310000004</v>
      </c>
      <c r="F36" s="22">
        <v>34</v>
      </c>
      <c r="G36" s="2">
        <f>'Barema''s aan 100%'!M37*$P$6</f>
        <v>31715.11737</v>
      </c>
      <c r="H36" s="16">
        <f>G36+('Barema''s aan 100%'!$I$10*'Logistiek medewerker E1-E2-E3'!$P$6)</f>
        <v>32393.443145000001</v>
      </c>
      <c r="I36" s="16">
        <f>G36+('Barema''s aan 100%'!$J$10*'Logistiek medewerker E1-E2-E3'!$P$6)</f>
        <v>32054.289680000002</v>
      </c>
      <c r="K36" s="22">
        <v>34</v>
      </c>
      <c r="L36" s="14">
        <f t="shared" si="0"/>
        <v>526.64236999999775</v>
      </c>
      <c r="M36" s="14">
        <f t="shared" si="1"/>
        <v>526.64236999999775</v>
      </c>
    </row>
    <row r="37" spans="1:13" x14ac:dyDescent="0.25">
      <c r="A37" s="22">
        <v>35</v>
      </c>
      <c r="B37" s="2">
        <f>'Barema''s aan 100%'!B38*'Logistiek medewerker E1-E2-E3'!$P$6</f>
        <v>31188.475000000002</v>
      </c>
      <c r="C37" s="3">
        <f>B37+('Barema''s aan 100%'!$I$10*'Logistiek medewerker E1-E2-E3'!$P$6)</f>
        <v>31866.800775000003</v>
      </c>
      <c r="D37" s="3">
        <f>B37+('Barema''s aan 100%'!$J$10*'Logistiek medewerker E1-E2-E3'!$P$6)</f>
        <v>31527.647310000004</v>
      </c>
      <c r="F37" s="22">
        <v>35</v>
      </c>
      <c r="G37" s="2">
        <f>'Barema''s aan 100%'!M38*$P$6</f>
        <v>31744.289429999997</v>
      </c>
      <c r="H37" s="16">
        <f>G37+('Barema''s aan 100%'!$I$10*'Logistiek medewerker E1-E2-E3'!$P$6)</f>
        <v>32422.615204999998</v>
      </c>
      <c r="I37" s="16">
        <f>G37+('Barema''s aan 100%'!$J$10*'Logistiek medewerker E1-E2-E3'!$P$6)</f>
        <v>32083.461739999999</v>
      </c>
      <c r="K37" s="22">
        <v>35</v>
      </c>
      <c r="L37" s="14">
        <f t="shared" si="0"/>
        <v>555.8144299999949</v>
      </c>
      <c r="M37" s="14">
        <f t="shared" si="1"/>
        <v>555.8144299999949</v>
      </c>
    </row>
    <row r="38" spans="1:13" x14ac:dyDescent="0.25">
      <c r="A38" s="22">
        <v>36</v>
      </c>
      <c r="B38" s="2">
        <f>'Barema''s aan 100%'!B39*'Logistiek medewerker E1-E2-E3'!$P$6</f>
        <v>31188.475000000002</v>
      </c>
      <c r="C38" s="3">
        <f>B38+('Barema''s aan 100%'!$I$10*'Logistiek medewerker E1-E2-E3'!$P$6)</f>
        <v>31866.800775000003</v>
      </c>
      <c r="D38" s="3">
        <f>B38+('Barema''s aan 100%'!$J$10*'Logistiek medewerker E1-E2-E3'!$P$6)</f>
        <v>31527.647310000004</v>
      </c>
      <c r="F38" s="22">
        <v>36</v>
      </c>
      <c r="G38" s="2">
        <f>'Barema''s aan 100%'!M39*$P$6</f>
        <v>31744.289429999997</v>
      </c>
      <c r="H38" s="16">
        <f>G38+('Barema''s aan 100%'!$I$10*'Logistiek medewerker E1-E2-E3'!$P$6)</f>
        <v>32422.615204999998</v>
      </c>
      <c r="I38" s="16">
        <f>G38+('Barema''s aan 100%'!$J$10*'Logistiek medewerker E1-E2-E3'!$P$6)</f>
        <v>32083.461739999999</v>
      </c>
      <c r="K38" s="22">
        <v>36</v>
      </c>
      <c r="L38" s="14">
        <f t="shared" si="0"/>
        <v>555.8144299999949</v>
      </c>
      <c r="M38" s="14">
        <f t="shared" si="1"/>
        <v>555.8144299999949</v>
      </c>
    </row>
    <row r="39" spans="1:13" x14ac:dyDescent="0.25">
      <c r="A39" s="22">
        <v>37</v>
      </c>
      <c r="B39" s="2">
        <f>'Barema''s aan 100%'!B40*'Logistiek medewerker E1-E2-E3'!$P$6</f>
        <v>31188.475000000002</v>
      </c>
      <c r="C39" s="3">
        <f>B39+('Barema''s aan 100%'!$I$10*'Logistiek medewerker E1-E2-E3'!$P$6)</f>
        <v>31866.800775000003</v>
      </c>
      <c r="D39" s="3">
        <f>B39+('Barema''s aan 100%'!$J$10*'Logistiek medewerker E1-E2-E3'!$P$6)</f>
        <v>31527.647310000004</v>
      </c>
      <c r="F39" s="22">
        <v>37</v>
      </c>
      <c r="G39" s="2">
        <f>'Barema''s aan 100%'!M40*$P$6</f>
        <v>31744.289429999997</v>
      </c>
      <c r="H39" s="16">
        <f>G39+('Barema''s aan 100%'!$I$10*'Logistiek medewerker E1-E2-E3'!$P$6)</f>
        <v>32422.615204999998</v>
      </c>
      <c r="I39" s="16">
        <f>G39+('Barema''s aan 100%'!$J$10*'Logistiek medewerker E1-E2-E3'!$P$6)</f>
        <v>32083.461739999999</v>
      </c>
      <c r="K39" s="22">
        <v>37</v>
      </c>
      <c r="L39" s="14">
        <f t="shared" si="0"/>
        <v>555.8144299999949</v>
      </c>
      <c r="M39" s="14">
        <f t="shared" si="1"/>
        <v>555.8144299999949</v>
      </c>
    </row>
    <row r="40" spans="1:13" x14ac:dyDescent="0.25">
      <c r="A40" s="22">
        <v>38</v>
      </c>
      <c r="B40" s="2">
        <f>'Barema''s aan 100%'!B41*'Logistiek medewerker E1-E2-E3'!$P$6</f>
        <v>31188.475000000002</v>
      </c>
      <c r="C40" s="3">
        <f>B40+('Barema''s aan 100%'!$I$10*'Logistiek medewerker E1-E2-E3'!$P$6)</f>
        <v>31866.800775000003</v>
      </c>
      <c r="D40" s="3">
        <f>B40+('Barema''s aan 100%'!$J$10*'Logistiek medewerker E1-E2-E3'!$P$6)</f>
        <v>31527.647310000004</v>
      </c>
      <c r="F40" s="22">
        <v>38</v>
      </c>
      <c r="G40" s="2">
        <f>'Barema''s aan 100%'!M41*$P$6</f>
        <v>31744.289429999997</v>
      </c>
      <c r="H40" s="16">
        <f>G40+('Barema''s aan 100%'!$I$10*'Logistiek medewerker E1-E2-E3'!$P$6)</f>
        <v>32422.615204999998</v>
      </c>
      <c r="I40" s="16">
        <f>G40+('Barema''s aan 100%'!$J$10*'Logistiek medewerker E1-E2-E3'!$P$6)</f>
        <v>32083.461739999999</v>
      </c>
      <c r="K40" s="22">
        <v>38</v>
      </c>
      <c r="L40" s="14">
        <f t="shared" si="0"/>
        <v>555.8144299999949</v>
      </c>
      <c r="M40" s="14">
        <f t="shared" si="1"/>
        <v>555.8144299999949</v>
      </c>
    </row>
    <row r="41" spans="1:13" x14ac:dyDescent="0.25">
      <c r="A41" s="22">
        <v>39</v>
      </c>
      <c r="B41" s="2">
        <f>'Barema''s aan 100%'!B42*'Logistiek medewerker E1-E2-E3'!$P$6</f>
        <v>31188.475000000002</v>
      </c>
      <c r="C41" s="3">
        <f>B41+('Barema''s aan 100%'!$I$10*'Logistiek medewerker E1-E2-E3'!$P$6)</f>
        <v>31866.800775000003</v>
      </c>
      <c r="D41" s="3">
        <f>B41+('Barema''s aan 100%'!$J$10*'Logistiek medewerker E1-E2-E3'!$P$6)</f>
        <v>31527.647310000004</v>
      </c>
      <c r="F41" s="22">
        <v>39</v>
      </c>
      <c r="G41" s="2">
        <f>'Barema''s aan 100%'!M42*$P$6</f>
        <v>31744.289429999997</v>
      </c>
      <c r="H41" s="16">
        <f>G41+('Barema''s aan 100%'!$I$10*'Logistiek medewerker E1-E2-E3'!$P$6)</f>
        <v>32422.615204999998</v>
      </c>
      <c r="I41" s="16">
        <f>G41+('Barema''s aan 100%'!$J$10*'Logistiek medewerker E1-E2-E3'!$P$6)</f>
        <v>32083.461739999999</v>
      </c>
      <c r="K41" s="22">
        <v>39</v>
      </c>
      <c r="L41" s="14">
        <f t="shared" si="0"/>
        <v>555.8144299999949</v>
      </c>
      <c r="M41" s="14">
        <f t="shared" si="1"/>
        <v>555.8144299999949</v>
      </c>
    </row>
    <row r="42" spans="1:13" x14ac:dyDescent="0.25">
      <c r="A42" s="22">
        <v>40</v>
      </c>
      <c r="B42" s="2">
        <f>'Barema''s aan 100%'!B43*'Logistiek medewerker E1-E2-E3'!$P$6</f>
        <v>31188.475000000002</v>
      </c>
      <c r="C42" s="3">
        <f>B42+('Barema''s aan 100%'!$I$10*'Logistiek medewerker E1-E2-E3'!$P$6)</f>
        <v>31866.800775000003</v>
      </c>
      <c r="D42" s="3">
        <f>B42+('Barema''s aan 100%'!$J$10*'Logistiek medewerker E1-E2-E3'!$P$6)</f>
        <v>31527.647310000004</v>
      </c>
      <c r="F42" s="22">
        <v>40</v>
      </c>
      <c r="G42" s="2">
        <f>'Barema''s aan 100%'!M43*$P$6</f>
        <v>31744.289429999997</v>
      </c>
      <c r="H42" s="16">
        <f>G42+('Barema''s aan 100%'!$I$10*'Logistiek medewerker E1-E2-E3'!$P$6)</f>
        <v>32422.615204999998</v>
      </c>
      <c r="I42" s="16">
        <f>G42+('Barema''s aan 100%'!$J$10*'Logistiek medewerker E1-E2-E3'!$P$6)</f>
        <v>32083.461739999999</v>
      </c>
      <c r="K42" s="22">
        <v>40</v>
      </c>
      <c r="L42" s="14">
        <f t="shared" si="0"/>
        <v>555.8144299999949</v>
      </c>
      <c r="M42" s="14">
        <f t="shared" si="1"/>
        <v>555.8144299999949</v>
      </c>
    </row>
    <row r="43" spans="1:13" x14ac:dyDescent="0.25">
      <c r="A43" s="22">
        <v>41</v>
      </c>
      <c r="B43" s="2">
        <f>'Barema''s aan 100%'!B44*'Logistiek medewerker E1-E2-E3'!$P$6</f>
        <v>31188.475000000002</v>
      </c>
      <c r="C43" s="3">
        <f>B43+('Barema''s aan 100%'!$I$10*'Logistiek medewerker E1-E2-E3'!$P$6)</f>
        <v>31866.800775000003</v>
      </c>
      <c r="D43" s="3">
        <f>B43+('Barema''s aan 100%'!$J$10*'Logistiek medewerker E1-E2-E3'!$P$6)</f>
        <v>31527.647310000004</v>
      </c>
      <c r="F43" s="22">
        <v>41</v>
      </c>
      <c r="G43" s="2">
        <f>'Barema''s aan 100%'!M44*$P$6</f>
        <v>31744.289429999997</v>
      </c>
      <c r="H43" s="16">
        <f>G43+('Barema''s aan 100%'!$I$10*'Logistiek medewerker E1-E2-E3'!$P$6)</f>
        <v>32422.615204999998</v>
      </c>
      <c r="I43" s="16">
        <f>G43+('Barema''s aan 100%'!$J$10*'Logistiek medewerker E1-E2-E3'!$P$6)</f>
        <v>32083.461739999999</v>
      </c>
      <c r="K43" s="22">
        <v>41</v>
      </c>
      <c r="L43" s="14">
        <f t="shared" si="0"/>
        <v>555.8144299999949</v>
      </c>
      <c r="M43" s="14">
        <f t="shared" si="1"/>
        <v>555.8144299999949</v>
      </c>
    </row>
    <row r="44" spans="1:13" x14ac:dyDescent="0.25">
      <c r="A44" s="22">
        <v>42</v>
      </c>
      <c r="B44" s="2">
        <f>'Barema''s aan 100%'!B45*'Logistiek medewerker E1-E2-E3'!$P$6</f>
        <v>31188.475000000002</v>
      </c>
      <c r="C44" s="3">
        <f>B44+('Barema''s aan 100%'!$I$10*'Logistiek medewerker E1-E2-E3'!$P$6)</f>
        <v>31866.800775000003</v>
      </c>
      <c r="D44" s="3">
        <f>B44+('Barema''s aan 100%'!$J$10*'Logistiek medewerker E1-E2-E3'!$P$6)</f>
        <v>31527.647310000004</v>
      </c>
      <c r="F44" s="22">
        <v>42</v>
      </c>
      <c r="G44" s="2">
        <f>'Barema''s aan 100%'!M45*$P$6</f>
        <v>31744.289429999997</v>
      </c>
      <c r="H44" s="16">
        <f>G44+('Barema''s aan 100%'!$I$10*'Logistiek medewerker E1-E2-E3'!$P$6)</f>
        <v>32422.615204999998</v>
      </c>
      <c r="I44" s="16">
        <f>G44+('Barema''s aan 100%'!$J$10*'Logistiek medewerker E1-E2-E3'!$P$6)</f>
        <v>32083.461739999999</v>
      </c>
      <c r="K44" s="22">
        <v>42</v>
      </c>
      <c r="L44" s="14">
        <f t="shared" si="0"/>
        <v>555.8144299999949</v>
      </c>
      <c r="M44" s="14">
        <f t="shared" si="1"/>
        <v>555.8144299999949</v>
      </c>
    </row>
    <row r="45" spans="1:13" x14ac:dyDescent="0.25">
      <c r="A45" s="22">
        <v>43</v>
      </c>
      <c r="B45" s="2">
        <f>'Barema''s aan 100%'!B46*'Logistiek medewerker E1-E2-E3'!$P$6</f>
        <v>31188.475000000002</v>
      </c>
      <c r="C45" s="3">
        <f>B45+('Barema''s aan 100%'!$I$10*'Logistiek medewerker E1-E2-E3'!$P$6)</f>
        <v>31866.800775000003</v>
      </c>
      <c r="D45" s="3">
        <f>B45+('Barema''s aan 100%'!$J$10*'Logistiek medewerker E1-E2-E3'!$P$6)</f>
        <v>31527.647310000004</v>
      </c>
      <c r="F45" s="22">
        <v>43</v>
      </c>
      <c r="G45" s="2">
        <f>'Barema''s aan 100%'!M46*$P$6</f>
        <v>31744.289429999997</v>
      </c>
      <c r="H45" s="16">
        <f>G45+('Barema''s aan 100%'!$I$10*'Logistiek medewerker E1-E2-E3'!$P$6)</f>
        <v>32422.615204999998</v>
      </c>
      <c r="I45" s="16">
        <f>G45+('Barema''s aan 100%'!$J$10*'Logistiek medewerker E1-E2-E3'!$P$6)</f>
        <v>32083.461739999999</v>
      </c>
      <c r="K45" s="22">
        <v>43</v>
      </c>
      <c r="L45" s="14">
        <f t="shared" si="0"/>
        <v>555.8144299999949</v>
      </c>
      <c r="M45" s="14">
        <f t="shared" si="1"/>
        <v>555.8144299999949</v>
      </c>
    </row>
    <row r="46" spans="1:13" x14ac:dyDescent="0.25">
      <c r="A46" s="22">
        <v>44</v>
      </c>
      <c r="B46" s="2">
        <f>'Barema''s aan 100%'!B47*'Logistiek medewerker E1-E2-E3'!$P$6</f>
        <v>31188.475000000002</v>
      </c>
      <c r="C46" s="3">
        <f>B46+('Barema''s aan 100%'!$I$10*'Logistiek medewerker E1-E2-E3'!$P$6)</f>
        <v>31866.800775000003</v>
      </c>
      <c r="D46" s="3">
        <f>B46+('Barema''s aan 100%'!$J$10*'Logistiek medewerker E1-E2-E3'!$P$6)</f>
        <v>31527.647310000004</v>
      </c>
      <c r="F46" s="22">
        <v>44</v>
      </c>
      <c r="G46" s="2">
        <f>'Barema''s aan 100%'!M47*$P$6</f>
        <v>31744.289429999997</v>
      </c>
      <c r="H46" s="16">
        <f>G46+('Barema''s aan 100%'!$I$10*'Logistiek medewerker E1-E2-E3'!$P$6)</f>
        <v>32422.615204999998</v>
      </c>
      <c r="I46" s="16">
        <f>G46+('Barema''s aan 100%'!$J$10*'Logistiek medewerker E1-E2-E3'!$P$6)</f>
        <v>32083.461739999999</v>
      </c>
      <c r="K46" s="22">
        <v>44</v>
      </c>
      <c r="L46" s="14">
        <f t="shared" si="0"/>
        <v>555.8144299999949</v>
      </c>
      <c r="M46" s="14">
        <f t="shared" si="1"/>
        <v>555.8144299999949</v>
      </c>
    </row>
    <row r="47" spans="1:13" x14ac:dyDescent="0.25">
      <c r="A47" s="22">
        <v>45</v>
      </c>
      <c r="B47" s="2">
        <f>'Barema''s aan 100%'!B48*'Logistiek medewerker E1-E2-E3'!$P$6</f>
        <v>31188.475000000002</v>
      </c>
      <c r="C47" s="3">
        <f>B47+('Barema''s aan 100%'!$I$10*'Logistiek medewerker E1-E2-E3'!$P$6)</f>
        <v>31866.800775000003</v>
      </c>
      <c r="D47" s="3">
        <f>B47+('Barema''s aan 100%'!$J$10*'Logistiek medewerker E1-E2-E3'!$P$6)</f>
        <v>31527.647310000004</v>
      </c>
      <c r="F47" s="22">
        <v>45</v>
      </c>
      <c r="G47" s="2">
        <f>'Barema''s aan 100%'!M48*$P$6</f>
        <v>31744.289429999997</v>
      </c>
      <c r="H47" s="16">
        <f>G47+('Barema''s aan 100%'!$I$10*'Logistiek medewerker E1-E2-E3'!$P$6)</f>
        <v>32422.615204999998</v>
      </c>
      <c r="I47" s="16">
        <f>G47+('Barema''s aan 100%'!$J$10*'Logistiek medewerker E1-E2-E3'!$P$6)</f>
        <v>32083.461739999999</v>
      </c>
      <c r="K47" s="22">
        <v>45</v>
      </c>
      <c r="L47" s="14">
        <f t="shared" si="0"/>
        <v>555.8144299999949</v>
      </c>
      <c r="M47" s="14">
        <f t="shared" si="1"/>
        <v>555.8144299999949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64556-4DFA-49D5-924D-EC7D586EE8A0}">
  <dimension ref="A1:Q47"/>
  <sheetViews>
    <sheetView topLeftCell="I1" workbookViewId="0">
      <selection activeCell="O7" sqref="O7"/>
    </sheetView>
  </sheetViews>
  <sheetFormatPr defaultColWidth="8.88671875" defaultRowHeight="13.8" x14ac:dyDescent="0.25"/>
  <cols>
    <col min="1" max="1" width="13.5546875" style="23" customWidth="1"/>
    <col min="2" max="4" width="30.109375" style="1" customWidth="1"/>
    <col min="5" max="5" width="8.88671875" style="1"/>
    <col min="6" max="6" width="13.5546875" style="23" customWidth="1"/>
    <col min="7" max="9" width="25.33203125" style="1" customWidth="1"/>
    <col min="10" max="10" width="8.88671875" style="1"/>
    <col min="11" max="11" width="13.5546875" style="23" customWidth="1"/>
    <col min="12" max="13" width="29.88671875" style="1" customWidth="1"/>
    <col min="14" max="14" width="8.88671875" style="1"/>
    <col min="15" max="17" width="33.33203125" style="1" customWidth="1"/>
    <col min="18" max="16384" width="8.88671875" style="1"/>
  </cols>
  <sheetData>
    <row r="1" spans="1:17" ht="69" x14ac:dyDescent="0.25">
      <c r="A1" s="22" t="s">
        <v>14</v>
      </c>
      <c r="B1" s="27" t="s">
        <v>48</v>
      </c>
      <c r="C1" s="27" t="s">
        <v>49</v>
      </c>
      <c r="D1" s="27" t="s">
        <v>22</v>
      </c>
      <c r="F1" s="22" t="s">
        <v>14</v>
      </c>
      <c r="G1" s="27" t="s">
        <v>43</v>
      </c>
      <c r="H1" s="27" t="s">
        <v>44</v>
      </c>
      <c r="I1" s="27" t="s">
        <v>45</v>
      </c>
      <c r="K1" s="22" t="s">
        <v>14</v>
      </c>
      <c r="L1" s="27" t="s">
        <v>27</v>
      </c>
      <c r="M1" s="27" t="s">
        <v>28</v>
      </c>
    </row>
    <row r="2" spans="1:17" x14ac:dyDescent="0.25">
      <c r="A2" s="22">
        <v>0</v>
      </c>
      <c r="B2" s="21">
        <f>'Verzorgende D1-D2-D3'!B2</f>
        <v>25063.850000000002</v>
      </c>
      <c r="C2" s="4">
        <f>'Verzorgende D1-D2-D3'!C2</f>
        <v>26420.482705000002</v>
      </c>
      <c r="D2" s="4">
        <f>'Verzorgende D1-D2-D3'!D2</f>
        <v>25742.175775000003</v>
      </c>
      <c r="F2" s="22">
        <v>0</v>
      </c>
      <c r="G2" s="2">
        <f>'Logistiek medewerker E1-E2-E3'!G2</f>
        <v>25727.589744999997</v>
      </c>
      <c r="H2" s="15">
        <f>'Logistiek medewerker E1-E2-E3'!H2</f>
        <v>27084.222449999997</v>
      </c>
      <c r="I2" s="15">
        <f>'Logistiek medewerker E1-E2-E3'!I2</f>
        <v>26405.915519999999</v>
      </c>
      <c r="K2" s="22">
        <v>0</v>
      </c>
      <c r="L2" s="14">
        <f>H2-C2</f>
        <v>663.73974499999531</v>
      </c>
      <c r="M2" s="14">
        <f>I2-D2</f>
        <v>663.73974499999531</v>
      </c>
    </row>
    <row r="3" spans="1:17" ht="13.95" customHeight="1" x14ac:dyDescent="0.25">
      <c r="A3" s="22">
        <v>1</v>
      </c>
      <c r="B3" s="21">
        <f>'Verzorgende D1-D2-D3'!B3</f>
        <v>25723.424999999999</v>
      </c>
      <c r="C3" s="4">
        <f>'Verzorgende D1-D2-D3'!C3</f>
        <v>27080.057704999999</v>
      </c>
      <c r="D3" s="4">
        <f>'Verzorgende D1-D2-D3'!D3</f>
        <v>26401.750775</v>
      </c>
      <c r="F3" s="22">
        <v>1</v>
      </c>
      <c r="G3" s="2">
        <f>'Logistiek medewerker E1-E2-E3'!G3</f>
        <v>26199.656994999998</v>
      </c>
      <c r="H3" s="15">
        <f>'Logistiek medewerker E1-E2-E3'!H3</f>
        <v>27556.289699999998</v>
      </c>
      <c r="I3" s="15">
        <f>'Logistiek medewerker E1-E2-E3'!I3</f>
        <v>26877.982769999999</v>
      </c>
      <c r="K3" s="22">
        <v>1</v>
      </c>
      <c r="L3" s="14">
        <f t="shared" ref="L3:L47" si="0">H3-C3</f>
        <v>476.23199499999828</v>
      </c>
      <c r="M3" s="14">
        <f t="shared" ref="M3:M47" si="1">I3-D3</f>
        <v>476.23199499999828</v>
      </c>
      <c r="O3" s="27" t="s">
        <v>17</v>
      </c>
      <c r="P3" s="27"/>
      <c r="Q3" s="27"/>
    </row>
    <row r="4" spans="1:17" ht="25.2" customHeight="1" x14ac:dyDescent="0.25">
      <c r="A4" s="22">
        <v>2</v>
      </c>
      <c r="B4" s="21">
        <f>'Verzorgende D1-D2-D3'!B4</f>
        <v>25723.424999999999</v>
      </c>
      <c r="C4" s="4">
        <f>'Verzorgende D1-D2-D3'!C4</f>
        <v>27080.057704999999</v>
      </c>
      <c r="D4" s="4">
        <f>'Verzorgende D1-D2-D3'!D4</f>
        <v>26401.750775</v>
      </c>
      <c r="F4" s="22">
        <v>2</v>
      </c>
      <c r="G4" s="2">
        <f>'Logistiek medewerker E1-E2-E3'!G4</f>
        <v>26644.229390000004</v>
      </c>
      <c r="H4" s="15">
        <f>'Logistiek medewerker E1-E2-E3'!H4</f>
        <v>28000.862095000004</v>
      </c>
      <c r="I4" s="15">
        <f>'Logistiek medewerker E1-E2-E3'!I4</f>
        <v>27322.555165000005</v>
      </c>
      <c r="K4" s="22">
        <v>2</v>
      </c>
      <c r="L4" s="14">
        <f t="shared" si="0"/>
        <v>920.80439000000479</v>
      </c>
      <c r="M4" s="14">
        <f t="shared" si="1"/>
        <v>920.80439000000479</v>
      </c>
      <c r="O4" s="27" t="s">
        <v>18</v>
      </c>
      <c r="P4" s="27"/>
      <c r="Q4" s="27"/>
    </row>
    <row r="5" spans="1:17" x14ac:dyDescent="0.25">
      <c r="A5" s="22">
        <v>3</v>
      </c>
      <c r="B5" s="21">
        <f>'Verzorgende D1-D2-D3'!B5</f>
        <v>26383</v>
      </c>
      <c r="C5" s="4">
        <f>'Verzorgende D1-D2-D3'!C5</f>
        <v>27739.632705</v>
      </c>
      <c r="D5" s="4">
        <f>'Verzorgende D1-D2-D3'!D5</f>
        <v>27061.325775000001</v>
      </c>
      <c r="F5" s="22">
        <v>3</v>
      </c>
      <c r="G5" s="2">
        <f>'Logistiek medewerker E1-E2-E3'!G5</f>
        <v>27062.550700000003</v>
      </c>
      <c r="H5" s="15">
        <f>'Logistiek medewerker E1-E2-E3'!H5</f>
        <v>28419.183405000003</v>
      </c>
      <c r="I5" s="15">
        <f>'Logistiek medewerker E1-E2-E3'!I5</f>
        <v>27740.876475000005</v>
      </c>
      <c r="K5" s="22">
        <v>3</v>
      </c>
      <c r="L5" s="14">
        <f t="shared" si="0"/>
        <v>679.55070000000342</v>
      </c>
      <c r="M5" s="14">
        <f t="shared" si="1"/>
        <v>679.55070000000342</v>
      </c>
      <c r="O5" s="1" t="s">
        <v>19</v>
      </c>
      <c r="P5" s="25"/>
      <c r="Q5" s="25" t="s">
        <v>20</v>
      </c>
    </row>
    <row r="6" spans="1:17" x14ac:dyDescent="0.25">
      <c r="A6" s="22">
        <v>4</v>
      </c>
      <c r="B6" s="21">
        <f>'Verzorgende D1-D2-D3'!B6</f>
        <v>28267.5</v>
      </c>
      <c r="C6" s="4">
        <f>'Verzorgende D1-D2-D3'!C6</f>
        <v>29624.132705</v>
      </c>
      <c r="D6" s="4">
        <f>'Verzorgende D1-D2-D3'!D6</f>
        <v>28945.825775000001</v>
      </c>
      <c r="F6" s="22">
        <v>4</v>
      </c>
      <c r="G6" s="2">
        <f>'Logistiek medewerker E1-E2-E3'!G6</f>
        <v>27455.544330000001</v>
      </c>
      <c r="H6" s="15">
        <f>'Logistiek medewerker E1-E2-E3'!H6</f>
        <v>28812.177035000001</v>
      </c>
      <c r="I6" s="15">
        <f>'Logistiek medewerker E1-E2-E3'!I6</f>
        <v>28133.870105000002</v>
      </c>
      <c r="K6" s="22">
        <v>4</v>
      </c>
      <c r="L6" s="14">
        <f t="shared" si="0"/>
        <v>-811.95566999999937</v>
      </c>
      <c r="M6" s="14">
        <f t="shared" si="1"/>
        <v>-811.95566999999937</v>
      </c>
      <c r="O6" s="1" t="s">
        <v>52</v>
      </c>
      <c r="P6" s="25">
        <v>1.8845000000000001</v>
      </c>
    </row>
    <row r="7" spans="1:17" x14ac:dyDescent="0.25">
      <c r="A7" s="22">
        <v>5</v>
      </c>
      <c r="B7" s="21">
        <f>'Verzorgende D1-D2-D3'!B7</f>
        <v>29021.3</v>
      </c>
      <c r="C7" s="4">
        <f>'Verzorgende D1-D2-D3'!C7</f>
        <v>30377.932704999999</v>
      </c>
      <c r="D7" s="4">
        <f>'Verzorgende D1-D2-D3'!D7</f>
        <v>29699.625775</v>
      </c>
      <c r="F7" s="22">
        <v>5</v>
      </c>
      <c r="G7" s="2">
        <f>'Logistiek medewerker E1-E2-E3'!G7</f>
        <v>27824.340980000001</v>
      </c>
      <c r="H7" s="15">
        <f>'Logistiek medewerker E1-E2-E3'!H7</f>
        <v>29180.973685000001</v>
      </c>
      <c r="I7" s="15">
        <f>'Logistiek medewerker E1-E2-E3'!I7</f>
        <v>28502.666755000002</v>
      </c>
      <c r="K7" s="22">
        <v>5</v>
      </c>
      <c r="L7" s="14">
        <f t="shared" si="0"/>
        <v>-1196.9590199999984</v>
      </c>
      <c r="M7" s="14">
        <f t="shared" si="1"/>
        <v>-1196.9590199999984</v>
      </c>
    </row>
    <row r="8" spans="1:17" x14ac:dyDescent="0.25">
      <c r="A8" s="22">
        <v>6</v>
      </c>
      <c r="B8" s="21">
        <f>'Verzorgende D1-D2-D3'!B8</f>
        <v>29021.3</v>
      </c>
      <c r="C8" s="4">
        <f>'Verzorgende D1-D2-D3'!C8</f>
        <v>30377.932704999999</v>
      </c>
      <c r="D8" s="4">
        <f>'Verzorgende D1-D2-D3'!D8</f>
        <v>29699.625775</v>
      </c>
      <c r="F8" s="22">
        <v>6</v>
      </c>
      <c r="G8" s="2">
        <f>'Logistiek medewerker E1-E2-E3'!G8</f>
        <v>28169.958279999999</v>
      </c>
      <c r="H8" s="15">
        <f>'Logistiek medewerker E1-E2-E3'!H8</f>
        <v>29526.590984999999</v>
      </c>
      <c r="I8" s="15">
        <f>'Logistiek medewerker E1-E2-E3'!I8</f>
        <v>28848.284055</v>
      </c>
      <c r="K8" s="22">
        <v>6</v>
      </c>
      <c r="L8" s="14">
        <f t="shared" si="0"/>
        <v>-851.34172000000035</v>
      </c>
      <c r="M8" s="14">
        <f t="shared" si="1"/>
        <v>-851.34172000000035</v>
      </c>
    </row>
    <row r="9" spans="1:17" x14ac:dyDescent="0.25">
      <c r="A9" s="22">
        <v>7</v>
      </c>
      <c r="B9" s="21">
        <f>'Verzorgende D1-D2-D3'!B9</f>
        <v>29680.875</v>
      </c>
      <c r="C9" s="4">
        <f>'Verzorgende D1-D2-D3'!C9</f>
        <v>31037.507705</v>
      </c>
      <c r="D9" s="4">
        <f>'Verzorgende D1-D2-D3'!D9</f>
        <v>30359.200775000001</v>
      </c>
      <c r="F9" s="22">
        <v>7</v>
      </c>
      <c r="G9" s="2">
        <f>'Logistiek medewerker E1-E2-E3'!G9</f>
        <v>28493.658845000002</v>
      </c>
      <c r="H9" s="15">
        <f>'Logistiek medewerker E1-E2-E3'!H9</f>
        <v>29850.291550000002</v>
      </c>
      <c r="I9" s="15">
        <f>'Logistiek medewerker E1-E2-E3'!I9</f>
        <v>29171.984620000003</v>
      </c>
      <c r="K9" s="22">
        <v>7</v>
      </c>
      <c r="L9" s="14">
        <f t="shared" si="0"/>
        <v>-1187.2161549999983</v>
      </c>
      <c r="M9" s="14">
        <f t="shared" si="1"/>
        <v>-1187.2161549999983</v>
      </c>
    </row>
    <row r="10" spans="1:17" x14ac:dyDescent="0.25">
      <c r="A10" s="22">
        <v>8</v>
      </c>
      <c r="B10" s="21">
        <f>'Verzorgende D1-D2-D3'!B10</f>
        <v>29680.875</v>
      </c>
      <c r="C10" s="4">
        <f>'Verzorgende D1-D2-D3'!C10</f>
        <v>31037.507705</v>
      </c>
      <c r="D10" s="4">
        <f>'Verzorgende D1-D2-D3'!D10</f>
        <v>30359.200775000001</v>
      </c>
      <c r="F10" s="22">
        <v>8</v>
      </c>
      <c r="G10" s="2">
        <f>'Logistiek medewerker E1-E2-E3'!G10</f>
        <v>28796.497994999998</v>
      </c>
      <c r="H10" s="15">
        <f>'Logistiek medewerker E1-E2-E3'!H10</f>
        <v>30153.130699999998</v>
      </c>
      <c r="I10" s="15">
        <f>'Logistiek medewerker E1-E2-E3'!I10</f>
        <v>29474.823769999999</v>
      </c>
      <c r="K10" s="22">
        <v>8</v>
      </c>
      <c r="L10" s="14">
        <f t="shared" si="0"/>
        <v>-884.3770050000021</v>
      </c>
      <c r="M10" s="14">
        <f t="shared" si="1"/>
        <v>-884.3770050000021</v>
      </c>
    </row>
    <row r="11" spans="1:17" x14ac:dyDescent="0.25">
      <c r="A11" s="22">
        <v>9</v>
      </c>
      <c r="B11" s="21">
        <f>'Verzorgende D1-D2-D3'!B11</f>
        <v>30434.674999999999</v>
      </c>
      <c r="C11" s="4">
        <f>'Verzorgende D1-D2-D3'!C11</f>
        <v>31791.307704999999</v>
      </c>
      <c r="D11" s="4">
        <f>'Verzorgende D1-D2-D3'!D11</f>
        <v>31113.000775</v>
      </c>
      <c r="F11" s="22">
        <v>9</v>
      </c>
      <c r="G11" s="2">
        <f>'Logistiek medewerker E1-E2-E3'!G11</f>
        <v>29079.587585000001</v>
      </c>
      <c r="H11" s="15">
        <f>'Logistiek medewerker E1-E2-E3'!H11</f>
        <v>30436.220290000001</v>
      </c>
      <c r="I11" s="15">
        <f>'Logistiek medewerker E1-E2-E3'!I11</f>
        <v>29757.913360000002</v>
      </c>
      <c r="K11" s="22">
        <v>9</v>
      </c>
      <c r="L11" s="14">
        <f t="shared" si="0"/>
        <v>-1355.0874149999981</v>
      </c>
      <c r="M11" s="14">
        <f t="shared" si="1"/>
        <v>-1355.0874149999981</v>
      </c>
    </row>
    <row r="12" spans="1:17" x14ac:dyDescent="0.25">
      <c r="A12" s="22">
        <v>10</v>
      </c>
      <c r="B12" s="21">
        <f>'Verzorgende D1-D2-D3'!B12</f>
        <v>30434.674999999999</v>
      </c>
      <c r="C12" s="4">
        <f>'Verzorgende D1-D2-D3'!C12</f>
        <v>31791.307704999999</v>
      </c>
      <c r="D12" s="4">
        <f>'Verzorgende D1-D2-D3'!D12</f>
        <v>31113.000775</v>
      </c>
      <c r="F12" s="22">
        <v>10</v>
      </c>
      <c r="G12" s="2">
        <f>'Logistiek medewerker E1-E2-E3'!G12</f>
        <v>29344.077160000001</v>
      </c>
      <c r="H12" s="15">
        <f>'Logistiek medewerker E1-E2-E3'!H12</f>
        <v>30700.709865000001</v>
      </c>
      <c r="I12" s="15">
        <f>'Logistiek medewerker E1-E2-E3'!I12</f>
        <v>30022.402935000002</v>
      </c>
      <c r="K12" s="22">
        <v>10</v>
      </c>
      <c r="L12" s="14">
        <f t="shared" si="0"/>
        <v>-1090.5978399999985</v>
      </c>
      <c r="M12" s="14">
        <f t="shared" si="1"/>
        <v>-1090.5978399999985</v>
      </c>
    </row>
    <row r="13" spans="1:17" x14ac:dyDescent="0.25">
      <c r="A13" s="22">
        <v>11</v>
      </c>
      <c r="B13" s="21">
        <f>'Verzorgende D1-D2-D3'!B13</f>
        <v>31094.25</v>
      </c>
      <c r="C13" s="3">
        <f>'Verzorgende D1-D2-D3'!C13</f>
        <v>31772.575775000001</v>
      </c>
      <c r="D13" s="3">
        <f>'Verzorgende D1-D2-D3'!D13</f>
        <v>31433.422310000002</v>
      </c>
      <c r="F13" s="22">
        <v>11</v>
      </c>
      <c r="G13" s="2">
        <f>'Logistiek medewerker E1-E2-E3'!G13</f>
        <v>29591.003195000001</v>
      </c>
      <c r="H13" s="15">
        <f>'Logistiek medewerker E1-E2-E3'!H13</f>
        <v>30947.635900000001</v>
      </c>
      <c r="I13" s="15">
        <f>'Logistiek medewerker E1-E2-E3'!I13</f>
        <v>30269.328970000002</v>
      </c>
      <c r="K13" s="22">
        <v>11</v>
      </c>
      <c r="L13" s="14">
        <f t="shared" si="0"/>
        <v>-824.93987500000003</v>
      </c>
      <c r="M13" s="14">
        <f t="shared" si="1"/>
        <v>-1164.0933399999994</v>
      </c>
    </row>
    <row r="14" spans="1:17" x14ac:dyDescent="0.25">
      <c r="A14" s="22">
        <v>12</v>
      </c>
      <c r="B14" s="21">
        <f>'Verzorgende D1-D2-D3'!B14</f>
        <v>31094.25</v>
      </c>
      <c r="C14" s="3">
        <f>'Verzorgende D1-D2-D3'!C14</f>
        <v>31772.575775000001</v>
      </c>
      <c r="D14" s="3">
        <f>'Verzorgende D1-D2-D3'!D14</f>
        <v>31433.422310000002</v>
      </c>
      <c r="F14" s="22">
        <v>12</v>
      </c>
      <c r="G14" s="2">
        <f>'Logistiek medewerker E1-E2-E3'!G14</f>
        <v>29821.119490000001</v>
      </c>
      <c r="H14" s="15">
        <f>'Logistiek medewerker E1-E2-E3'!H14</f>
        <v>31177.752195000001</v>
      </c>
      <c r="I14" s="15">
        <f>'Logistiek medewerker E1-E2-E3'!I14</f>
        <v>30499.445265000002</v>
      </c>
      <c r="K14" s="22">
        <v>12</v>
      </c>
      <c r="L14" s="14">
        <f t="shared" si="0"/>
        <v>-594.82358000000022</v>
      </c>
      <c r="M14" s="14">
        <f t="shared" si="1"/>
        <v>-933.97704499999963</v>
      </c>
    </row>
    <row r="15" spans="1:17" x14ac:dyDescent="0.25">
      <c r="A15" s="22">
        <v>13</v>
      </c>
      <c r="B15" s="21">
        <f>'Verzorgende D1-D2-D3'!B15</f>
        <v>31848.05</v>
      </c>
      <c r="C15" s="3">
        <f>'Verzorgende D1-D2-D3'!C15</f>
        <v>32526.375775</v>
      </c>
      <c r="D15" s="3">
        <f>'Verzorgende D1-D2-D3'!D15</f>
        <v>32187.222310000001</v>
      </c>
      <c r="F15" s="22">
        <v>13</v>
      </c>
      <c r="G15" s="2">
        <f>'Logistiek medewerker E1-E2-E3'!G15</f>
        <v>30035.688660000003</v>
      </c>
      <c r="H15" s="15">
        <f>'Logistiek medewerker E1-E2-E3'!H15</f>
        <v>31392.321365000003</v>
      </c>
      <c r="I15" s="15">
        <f>'Logistiek medewerker E1-E2-E3'!I15</f>
        <v>30714.014435000005</v>
      </c>
      <c r="K15" s="22">
        <v>13</v>
      </c>
      <c r="L15" s="14">
        <f t="shared" si="0"/>
        <v>-1134.054409999997</v>
      </c>
      <c r="M15" s="14">
        <f t="shared" si="1"/>
        <v>-1473.2078749999964</v>
      </c>
    </row>
    <row r="16" spans="1:17" x14ac:dyDescent="0.25">
      <c r="A16" s="22">
        <v>14</v>
      </c>
      <c r="B16" s="21">
        <f>'Verzorgende D1-D2-D3'!B16</f>
        <v>31848.05</v>
      </c>
      <c r="C16" s="3">
        <f>'Verzorgende D1-D2-D3'!C16</f>
        <v>32526.375775</v>
      </c>
      <c r="D16" s="3">
        <f>'Verzorgende D1-D2-D3'!D16</f>
        <v>32187.222310000001</v>
      </c>
      <c r="F16" s="22">
        <v>14</v>
      </c>
      <c r="G16" s="2">
        <f>'Logistiek medewerker E1-E2-E3'!G16</f>
        <v>30235.747180000002</v>
      </c>
      <c r="H16" s="15">
        <f>'Logistiek medewerker E1-E2-E3'!H16</f>
        <v>31592.379885000002</v>
      </c>
      <c r="I16" s="15">
        <f>'Logistiek medewerker E1-E2-E3'!I16</f>
        <v>30914.072955000003</v>
      </c>
      <c r="K16" s="22">
        <v>14</v>
      </c>
      <c r="L16" s="14">
        <f t="shared" si="0"/>
        <v>-933.99588999999833</v>
      </c>
      <c r="M16" s="14">
        <f t="shared" si="1"/>
        <v>-1273.1493549999977</v>
      </c>
    </row>
    <row r="17" spans="1:13" x14ac:dyDescent="0.25">
      <c r="A17" s="22">
        <v>15</v>
      </c>
      <c r="B17" s="21">
        <f>'Verzorgende D1-D2-D3'!B17</f>
        <v>32507.625</v>
      </c>
      <c r="C17" s="3">
        <f>'Verzorgende D1-D2-D3'!C17</f>
        <v>33185.950774999998</v>
      </c>
      <c r="D17" s="3">
        <f>'Verzorgende D1-D2-D3'!D17</f>
        <v>32846.797310000002</v>
      </c>
      <c r="F17" s="22">
        <v>15</v>
      </c>
      <c r="G17" s="2">
        <f>'Logistiek medewerker E1-E2-E3'!G17</f>
        <v>30421.93578</v>
      </c>
      <c r="H17" s="15">
        <f>'Logistiek medewerker E1-E2-E3'!H17</f>
        <v>31778.568485</v>
      </c>
      <c r="I17" s="15">
        <f>'Logistiek medewerker E1-E2-E3'!I17</f>
        <v>31100.261555000001</v>
      </c>
      <c r="K17" s="22">
        <v>15</v>
      </c>
      <c r="L17" s="14">
        <f t="shared" si="0"/>
        <v>-1407.3822899999977</v>
      </c>
      <c r="M17" s="14">
        <f t="shared" si="1"/>
        <v>-1746.5357550000008</v>
      </c>
    </row>
    <row r="18" spans="1:13" x14ac:dyDescent="0.25">
      <c r="A18" s="22">
        <v>16</v>
      </c>
      <c r="B18" s="21">
        <f>'Verzorgende D1-D2-D3'!B18</f>
        <v>32507.625</v>
      </c>
      <c r="C18" s="3">
        <f>'Verzorgende D1-D2-D3'!C18</f>
        <v>33185.950774999998</v>
      </c>
      <c r="D18" s="3">
        <f>'Verzorgende D1-D2-D3'!D18</f>
        <v>32846.797310000002</v>
      </c>
      <c r="F18" s="22">
        <v>16</v>
      </c>
      <c r="G18" s="2">
        <f>'Logistiek medewerker E1-E2-E3'!G18</f>
        <v>30545.069009999999</v>
      </c>
      <c r="H18" s="15">
        <f>'Logistiek medewerker E1-E2-E3'!H18</f>
        <v>31901.701714999999</v>
      </c>
      <c r="I18" s="15">
        <f>'Logistiek medewerker E1-E2-E3'!I18</f>
        <v>31223.394785</v>
      </c>
      <c r="K18" s="22">
        <v>16</v>
      </c>
      <c r="L18" s="14">
        <f t="shared" si="0"/>
        <v>-1284.2490599999983</v>
      </c>
      <c r="M18" s="14">
        <f t="shared" si="1"/>
        <v>-1623.4025250000013</v>
      </c>
    </row>
    <row r="19" spans="1:13" x14ac:dyDescent="0.25">
      <c r="A19" s="22">
        <v>17</v>
      </c>
      <c r="B19" s="21">
        <f>'Verzorgende D1-D2-D3'!B19</f>
        <v>33261.425000000003</v>
      </c>
      <c r="C19" s="3">
        <f>'Verzorgende D1-D2-D3'!C19</f>
        <v>33939.750775</v>
      </c>
      <c r="D19" s="3">
        <f>'Verzorgende D1-D2-D3'!D19</f>
        <v>33600.597310000005</v>
      </c>
      <c r="F19" s="22">
        <v>17</v>
      </c>
      <c r="G19" s="2">
        <f>'Logistiek medewerker E1-E2-E3'!G19</f>
        <v>30659.420470000001</v>
      </c>
      <c r="H19" s="15">
        <f>'Logistiek medewerker E1-E2-E3'!H19</f>
        <v>32016.053175000001</v>
      </c>
      <c r="I19" s="15">
        <f>'Logistiek medewerker E1-E2-E3'!I19</f>
        <v>31337.746245000002</v>
      </c>
      <c r="K19" s="22">
        <v>17</v>
      </c>
      <c r="L19" s="14">
        <f t="shared" si="0"/>
        <v>-1923.6975999999995</v>
      </c>
      <c r="M19" s="14">
        <f t="shared" si="1"/>
        <v>-2262.8510650000026</v>
      </c>
    </row>
    <row r="20" spans="1:13" x14ac:dyDescent="0.25">
      <c r="A20" s="22">
        <v>18</v>
      </c>
      <c r="B20" s="14">
        <f>'Verzorgende D1-D2-D3'!B20</f>
        <v>35522.825000000004</v>
      </c>
      <c r="C20" s="14">
        <f>'Verzorgende D1-D2-D3'!C20</f>
        <v>35522.825000000004</v>
      </c>
      <c r="D20" s="14">
        <f>'Verzorgende D1-D2-D3'!D20</f>
        <v>35522.825000000004</v>
      </c>
      <c r="F20" s="22">
        <v>18</v>
      </c>
      <c r="G20" s="2">
        <f>'Logistiek medewerker E1-E2-E3'!G20</f>
        <v>30765.498974999999</v>
      </c>
      <c r="H20" s="15">
        <f>'Logistiek medewerker E1-E2-E3'!H20</f>
        <v>32122.131679999999</v>
      </c>
      <c r="I20" s="15">
        <f>'Logistiek medewerker E1-E2-E3'!I20</f>
        <v>31443.82475</v>
      </c>
      <c r="K20" s="22">
        <v>18</v>
      </c>
      <c r="L20" s="14">
        <f t="shared" si="0"/>
        <v>-3400.6933200000058</v>
      </c>
      <c r="M20" s="14">
        <f t="shared" si="1"/>
        <v>-4079.0002500000046</v>
      </c>
    </row>
    <row r="21" spans="1:13" x14ac:dyDescent="0.25">
      <c r="A21" s="22">
        <v>19</v>
      </c>
      <c r="B21" s="14">
        <f>'Verzorgende D1-D2-D3'!B21</f>
        <v>36182.400000000001</v>
      </c>
      <c r="C21" s="14">
        <f>'Verzorgende D1-D2-D3'!C21</f>
        <v>36182.400000000001</v>
      </c>
      <c r="D21" s="14">
        <f>'Verzorgende D1-D2-D3'!D21</f>
        <v>36182.400000000001</v>
      </c>
      <c r="F21" s="22">
        <v>19</v>
      </c>
      <c r="G21" s="2">
        <f>'Logistiek medewerker E1-E2-E3'!G21</f>
        <v>30863.945255000002</v>
      </c>
      <c r="H21" s="15">
        <f>'Logistiek medewerker E1-E2-E3'!H21</f>
        <v>32220.577960000002</v>
      </c>
      <c r="I21" s="15">
        <f>'Logistiek medewerker E1-E2-E3'!I21</f>
        <v>31542.271030000004</v>
      </c>
      <c r="K21" s="22">
        <v>19</v>
      </c>
      <c r="L21" s="14">
        <f t="shared" si="0"/>
        <v>-3961.8220399999991</v>
      </c>
      <c r="M21" s="14">
        <f t="shared" si="1"/>
        <v>-4640.1289699999979</v>
      </c>
    </row>
    <row r="22" spans="1:13" x14ac:dyDescent="0.25">
      <c r="A22" s="22">
        <v>20</v>
      </c>
      <c r="B22" s="14">
        <f>'Verzorgende D1-D2-D3'!B22</f>
        <v>36182.400000000001</v>
      </c>
      <c r="C22" s="14">
        <f>'Verzorgende D1-D2-D3'!C22</f>
        <v>36182.400000000001</v>
      </c>
      <c r="D22" s="14">
        <f>'Verzorgende D1-D2-D3'!D22</f>
        <v>36182.400000000001</v>
      </c>
      <c r="F22" s="22">
        <v>20</v>
      </c>
      <c r="G22" s="2">
        <f>'Logistiek medewerker E1-E2-E3'!G22</f>
        <v>30955.513110000004</v>
      </c>
      <c r="H22" s="16">
        <f>'Logistiek medewerker E1-E2-E3'!H22</f>
        <v>31633.838885000005</v>
      </c>
      <c r="I22" s="16">
        <f>'Logistiek medewerker E1-E2-E3'!I22</f>
        <v>31294.685420000005</v>
      </c>
      <c r="K22" s="22">
        <v>20</v>
      </c>
      <c r="L22" s="14">
        <f t="shared" si="0"/>
        <v>-4548.5611149999968</v>
      </c>
      <c r="M22" s="14">
        <f t="shared" si="1"/>
        <v>-4887.7145799999962</v>
      </c>
    </row>
    <row r="23" spans="1:13" x14ac:dyDescent="0.25">
      <c r="A23" s="22">
        <v>21</v>
      </c>
      <c r="B23" s="14">
        <f>'Verzorgende D1-D2-D3'!B23</f>
        <v>36936.200000000004</v>
      </c>
      <c r="C23" s="14">
        <f>'Verzorgende D1-D2-D3'!C23</f>
        <v>36936.200000000004</v>
      </c>
      <c r="D23" s="14">
        <f>'Verzorgende D1-D2-D3'!D23</f>
        <v>36936.200000000004</v>
      </c>
      <c r="F23" s="22">
        <v>21</v>
      </c>
      <c r="G23" s="2">
        <f>'Logistiek medewerker E1-E2-E3'!G23</f>
        <v>31040.183695000003</v>
      </c>
      <c r="H23" s="16">
        <f>'Logistiek medewerker E1-E2-E3'!H23</f>
        <v>31718.509470000005</v>
      </c>
      <c r="I23" s="16">
        <f>'Logistiek medewerker E1-E2-E3'!I23</f>
        <v>31379.356005000005</v>
      </c>
      <c r="K23" s="22">
        <v>21</v>
      </c>
      <c r="L23" s="14">
        <f t="shared" si="0"/>
        <v>-5217.6905299999999</v>
      </c>
      <c r="M23" s="14">
        <f t="shared" si="1"/>
        <v>-5556.8439949999993</v>
      </c>
    </row>
    <row r="24" spans="1:13" x14ac:dyDescent="0.25">
      <c r="A24" s="22">
        <v>22</v>
      </c>
      <c r="B24" s="14">
        <f>'Verzorgende D1-D2-D3'!B24</f>
        <v>36936.200000000004</v>
      </c>
      <c r="C24" s="14">
        <f>'Verzorgende D1-D2-D3'!C24</f>
        <v>36936.200000000004</v>
      </c>
      <c r="D24" s="14">
        <f>'Verzorgende D1-D2-D3'!D24</f>
        <v>36936.200000000004</v>
      </c>
      <c r="F24" s="22">
        <v>22</v>
      </c>
      <c r="G24" s="2">
        <f>'Logistiek medewerker E1-E2-E3'!G24</f>
        <v>31118.899260000006</v>
      </c>
      <c r="H24" s="16">
        <f>'Logistiek medewerker E1-E2-E3'!H24</f>
        <v>31797.225035000007</v>
      </c>
      <c r="I24" s="16">
        <f>'Logistiek medewerker E1-E2-E3'!I24</f>
        <v>31458.071570000007</v>
      </c>
      <c r="K24" s="22">
        <v>22</v>
      </c>
      <c r="L24" s="14">
        <f t="shared" si="0"/>
        <v>-5138.9749649999976</v>
      </c>
      <c r="M24" s="14">
        <f t="shared" si="1"/>
        <v>-5478.128429999997</v>
      </c>
    </row>
    <row r="25" spans="1:13" x14ac:dyDescent="0.25">
      <c r="A25" s="22">
        <v>23</v>
      </c>
      <c r="B25" s="14">
        <f>'Verzorgende D1-D2-D3'!B25</f>
        <v>37595.775000000001</v>
      </c>
      <c r="C25" s="14">
        <f>'Verzorgende D1-D2-D3'!C25</f>
        <v>37595.775000000001</v>
      </c>
      <c r="D25" s="14">
        <f>'Verzorgende D1-D2-D3'!D25</f>
        <v>37595.775000000001</v>
      </c>
      <c r="F25" s="22">
        <v>23</v>
      </c>
      <c r="G25" s="2">
        <f>'Logistiek medewerker E1-E2-E3'!G25</f>
        <v>31191.867099999999</v>
      </c>
      <c r="H25" s="16">
        <f>'Logistiek medewerker E1-E2-E3'!H25</f>
        <v>31870.192875000001</v>
      </c>
      <c r="I25" s="16">
        <f>'Logistiek medewerker E1-E2-E3'!I25</f>
        <v>31531.039410000001</v>
      </c>
      <c r="K25" s="22">
        <v>23</v>
      </c>
      <c r="L25" s="14">
        <f t="shared" si="0"/>
        <v>-5725.5821250000008</v>
      </c>
      <c r="M25" s="14">
        <f t="shared" si="1"/>
        <v>-6064.7355900000002</v>
      </c>
    </row>
    <row r="26" spans="1:13" x14ac:dyDescent="0.25">
      <c r="A26" s="22">
        <v>24</v>
      </c>
      <c r="B26" s="14">
        <f>'Verzorgende D1-D2-D3'!B26</f>
        <v>37595.775000000001</v>
      </c>
      <c r="C26" s="14">
        <f>'Verzorgende D1-D2-D3'!C26</f>
        <v>37595.775000000001</v>
      </c>
      <c r="D26" s="14">
        <f>'Verzorgende D1-D2-D3'!D26</f>
        <v>37595.775000000001</v>
      </c>
      <c r="F26" s="22">
        <v>24</v>
      </c>
      <c r="G26" s="2">
        <f>'Logistiek medewerker E1-E2-E3'!G26</f>
        <v>31259.482960000001</v>
      </c>
      <c r="H26" s="16">
        <f>'Logistiek medewerker E1-E2-E3'!H26</f>
        <v>31937.808735000002</v>
      </c>
      <c r="I26" s="16">
        <f>'Logistiek medewerker E1-E2-E3'!I26</f>
        <v>31598.655270000003</v>
      </c>
      <c r="K26" s="22">
        <v>24</v>
      </c>
      <c r="L26" s="14">
        <f t="shared" si="0"/>
        <v>-5657.9662649999991</v>
      </c>
      <c r="M26" s="14">
        <f t="shared" si="1"/>
        <v>-5997.1197299999985</v>
      </c>
    </row>
    <row r="27" spans="1:13" x14ac:dyDescent="0.25">
      <c r="A27" s="22">
        <v>25</v>
      </c>
      <c r="B27" s="14">
        <f>'Verzorgende D1-D2-D3'!B27</f>
        <v>38349.575000000004</v>
      </c>
      <c r="C27" s="14">
        <f>'Verzorgende D1-D2-D3'!C27</f>
        <v>38349.575000000004</v>
      </c>
      <c r="D27" s="14">
        <f>'Verzorgende D1-D2-D3'!D27</f>
        <v>38349.575000000004</v>
      </c>
      <c r="F27" s="22">
        <v>25</v>
      </c>
      <c r="G27" s="2">
        <f>'Logistiek medewerker E1-E2-E3'!G27</f>
        <v>31322.255655000004</v>
      </c>
      <c r="H27" s="16">
        <f>'Logistiek medewerker E1-E2-E3'!H27</f>
        <v>32000.581430000006</v>
      </c>
      <c r="I27" s="16">
        <f>'Logistiek medewerker E1-E2-E3'!I27</f>
        <v>31661.427965000006</v>
      </c>
      <c r="K27" s="22">
        <v>25</v>
      </c>
      <c r="L27" s="14">
        <f t="shared" si="0"/>
        <v>-6348.9935699999987</v>
      </c>
      <c r="M27" s="14">
        <f t="shared" si="1"/>
        <v>-6688.1470349999981</v>
      </c>
    </row>
    <row r="28" spans="1:13" x14ac:dyDescent="0.25">
      <c r="A28" s="22">
        <v>26</v>
      </c>
      <c r="B28" s="14">
        <f>'Verzorgende D1-D2-D3'!B28</f>
        <v>38349.575000000004</v>
      </c>
      <c r="C28" s="14">
        <f>'Verzorgende D1-D2-D3'!C28</f>
        <v>38349.575000000004</v>
      </c>
      <c r="D28" s="14">
        <f>'Verzorgende D1-D2-D3'!D28</f>
        <v>38349.575000000004</v>
      </c>
      <c r="F28" s="22">
        <v>26</v>
      </c>
      <c r="G28" s="2">
        <f>'Logistiek medewerker E1-E2-E3'!G28</f>
        <v>31380.335945000003</v>
      </c>
      <c r="H28" s="16">
        <f>'Logistiek medewerker E1-E2-E3'!H28</f>
        <v>32058.661720000004</v>
      </c>
      <c r="I28" s="16">
        <f>'Logistiek medewerker E1-E2-E3'!I28</f>
        <v>31719.508255000004</v>
      </c>
      <c r="K28" s="22">
        <v>26</v>
      </c>
      <c r="L28" s="14">
        <f t="shared" si="0"/>
        <v>-6290.9132800000007</v>
      </c>
      <c r="M28" s="14">
        <f t="shared" si="1"/>
        <v>-6630.0667450000001</v>
      </c>
    </row>
    <row r="29" spans="1:13" x14ac:dyDescent="0.25">
      <c r="A29" s="22">
        <v>27</v>
      </c>
      <c r="B29" s="14">
        <f>'Verzorgende D1-D2-D3'!B29</f>
        <v>39009.15</v>
      </c>
      <c r="C29" s="14">
        <f>'Verzorgende D1-D2-D3'!C29</f>
        <v>39009.15</v>
      </c>
      <c r="D29" s="14">
        <f>'Verzorgende D1-D2-D3'!D29</f>
        <v>39009.15</v>
      </c>
      <c r="F29" s="22">
        <v>27</v>
      </c>
      <c r="G29" s="2">
        <f>'Logistiek medewerker E1-E2-E3'!G29</f>
        <v>31434.063040000001</v>
      </c>
      <c r="H29" s="16">
        <f>'Logistiek medewerker E1-E2-E3'!H29</f>
        <v>32112.388815000002</v>
      </c>
      <c r="I29" s="16">
        <f>'Logistiek medewerker E1-E2-E3'!I29</f>
        <v>31773.235350000003</v>
      </c>
      <c r="K29" s="22">
        <v>27</v>
      </c>
      <c r="L29" s="14">
        <f t="shared" si="0"/>
        <v>-6896.7611849999994</v>
      </c>
      <c r="M29" s="14">
        <f t="shared" si="1"/>
        <v>-7235.9146499999988</v>
      </c>
    </row>
    <row r="30" spans="1:13" x14ac:dyDescent="0.25">
      <c r="A30" s="22">
        <v>28</v>
      </c>
      <c r="B30" s="14">
        <f>'Verzorgende D1-D2-D3'!B30</f>
        <v>39009.15</v>
      </c>
      <c r="C30" s="14">
        <f>'Verzorgende D1-D2-D3'!C30</f>
        <v>39009.15</v>
      </c>
      <c r="D30" s="14">
        <f>'Verzorgende D1-D2-D3'!D30</f>
        <v>39009.15</v>
      </c>
      <c r="F30" s="22">
        <v>28</v>
      </c>
      <c r="G30" s="2">
        <f>'Logistiek medewerker E1-E2-E3'!G30</f>
        <v>31484.115360000003</v>
      </c>
      <c r="H30" s="16">
        <f>'Logistiek medewerker E1-E2-E3'!H30</f>
        <v>32162.441135000005</v>
      </c>
      <c r="I30" s="16">
        <f>'Logistiek medewerker E1-E2-E3'!I30</f>
        <v>31823.287670000005</v>
      </c>
      <c r="K30" s="22">
        <v>28</v>
      </c>
      <c r="L30" s="14">
        <f t="shared" si="0"/>
        <v>-6846.7088649999969</v>
      </c>
      <c r="M30" s="14">
        <f t="shared" si="1"/>
        <v>-7185.8623299999963</v>
      </c>
    </row>
    <row r="31" spans="1:13" x14ac:dyDescent="0.25">
      <c r="A31" s="22">
        <v>29</v>
      </c>
      <c r="B31" s="14">
        <f>'Verzorgende D1-D2-D3'!B31</f>
        <v>39009.15</v>
      </c>
      <c r="C31" s="14">
        <f>'Verzorgende D1-D2-D3'!C31</f>
        <v>39009.15</v>
      </c>
      <c r="D31" s="14">
        <f>'Verzorgende D1-D2-D3'!D31</f>
        <v>39009.15</v>
      </c>
      <c r="F31" s="22">
        <v>29</v>
      </c>
      <c r="G31" s="2">
        <f>'Logistiek medewerker E1-E2-E3'!G31</f>
        <v>31530.342145000002</v>
      </c>
      <c r="H31" s="16">
        <f>'Logistiek medewerker E1-E2-E3'!H31</f>
        <v>32208.667920000004</v>
      </c>
      <c r="I31" s="16">
        <f>'Logistiek medewerker E1-E2-E3'!I31</f>
        <v>31869.514455000004</v>
      </c>
      <c r="K31" s="22">
        <v>29</v>
      </c>
      <c r="L31" s="14">
        <f t="shared" si="0"/>
        <v>-6800.4820799999979</v>
      </c>
      <c r="M31" s="14">
        <f t="shared" si="1"/>
        <v>-7139.6355449999974</v>
      </c>
    </row>
    <row r="32" spans="1:13" x14ac:dyDescent="0.25">
      <c r="A32" s="22">
        <v>30</v>
      </c>
      <c r="B32" s="14">
        <f>'Verzorgende D1-D2-D3'!B32</f>
        <v>39009.15</v>
      </c>
      <c r="C32" s="14">
        <f>'Verzorgende D1-D2-D3'!C32</f>
        <v>39009.15</v>
      </c>
      <c r="D32" s="14">
        <f>'Verzorgende D1-D2-D3'!D32</f>
        <v>39009.15</v>
      </c>
      <c r="F32" s="22">
        <v>30</v>
      </c>
      <c r="G32" s="2">
        <f>'Logistiek medewerker E1-E2-E3'!G32</f>
        <v>31573.139139999999</v>
      </c>
      <c r="H32" s="16">
        <f>'Logistiek medewerker E1-E2-E3'!H32</f>
        <v>32251.464915</v>
      </c>
      <c r="I32" s="16">
        <f>'Logistiek medewerker E1-E2-E3'!I32</f>
        <v>31912.311450000001</v>
      </c>
      <c r="K32" s="22">
        <v>30</v>
      </c>
      <c r="L32" s="14">
        <f t="shared" si="0"/>
        <v>-6757.685085000001</v>
      </c>
      <c r="M32" s="14">
        <f t="shared" si="1"/>
        <v>-7096.8385500000004</v>
      </c>
    </row>
    <row r="33" spans="1:13" x14ac:dyDescent="0.25">
      <c r="A33" s="22">
        <v>31</v>
      </c>
      <c r="B33" s="14">
        <f>'Verzorgende D1-D2-D3'!B33</f>
        <v>39009.15</v>
      </c>
      <c r="C33" s="14">
        <f>'Verzorgende D1-D2-D3'!C33</f>
        <v>39009.15</v>
      </c>
      <c r="D33" s="14">
        <f>'Verzorgende D1-D2-D3'!D33</f>
        <v>39009.15</v>
      </c>
      <c r="F33" s="22">
        <v>31</v>
      </c>
      <c r="G33" s="2">
        <f>'Logistiek medewerker E1-E2-E3'!G33</f>
        <v>31612.732485000004</v>
      </c>
      <c r="H33" s="16">
        <f>'Logistiek medewerker E1-E2-E3'!H33</f>
        <v>32291.058260000005</v>
      </c>
      <c r="I33" s="16">
        <f>'Logistiek medewerker E1-E2-E3'!I33</f>
        <v>31951.904795000006</v>
      </c>
      <c r="K33" s="22">
        <v>31</v>
      </c>
      <c r="L33" s="14">
        <f t="shared" si="0"/>
        <v>-6718.0917399999962</v>
      </c>
      <c r="M33" s="14">
        <f t="shared" si="1"/>
        <v>-7057.2452049999956</v>
      </c>
    </row>
    <row r="34" spans="1:13" x14ac:dyDescent="0.25">
      <c r="A34" s="22">
        <v>32</v>
      </c>
      <c r="B34" s="14">
        <f>'Verzorgende D1-D2-D3'!B34</f>
        <v>39009.15</v>
      </c>
      <c r="C34" s="14">
        <f>'Verzorgende D1-D2-D3'!C34</f>
        <v>39009.15</v>
      </c>
      <c r="D34" s="14">
        <f>'Verzorgende D1-D2-D3'!D34</f>
        <v>39009.15</v>
      </c>
      <c r="F34" s="22">
        <v>32</v>
      </c>
      <c r="G34" s="2">
        <f>'Logistiek medewerker E1-E2-E3'!G34</f>
        <v>31649.536770000002</v>
      </c>
      <c r="H34" s="16">
        <f>'Logistiek medewerker E1-E2-E3'!H34</f>
        <v>32327.862545000004</v>
      </c>
      <c r="I34" s="16">
        <f>'Logistiek medewerker E1-E2-E3'!I34</f>
        <v>31988.709080000004</v>
      </c>
      <c r="K34" s="22">
        <v>32</v>
      </c>
      <c r="L34" s="14">
        <f t="shared" si="0"/>
        <v>-6681.2874549999979</v>
      </c>
      <c r="M34" s="14">
        <f t="shared" si="1"/>
        <v>-7020.4409199999973</v>
      </c>
    </row>
    <row r="35" spans="1:13" x14ac:dyDescent="0.25">
      <c r="A35" s="22">
        <v>33</v>
      </c>
      <c r="B35" s="14">
        <f>'Verzorgende D1-D2-D3'!B35</f>
        <v>39009.15</v>
      </c>
      <c r="C35" s="14">
        <f>'Verzorgende D1-D2-D3'!C35</f>
        <v>39009.15</v>
      </c>
      <c r="D35" s="14">
        <f>'Verzorgende D1-D2-D3'!D35</f>
        <v>39009.15</v>
      </c>
      <c r="F35" s="22">
        <v>33</v>
      </c>
      <c r="G35" s="2">
        <f>'Logistiek medewerker E1-E2-E3'!G35</f>
        <v>31683.533150000003</v>
      </c>
      <c r="H35" s="16">
        <f>'Logistiek medewerker E1-E2-E3'!H35</f>
        <v>32361.858925000004</v>
      </c>
      <c r="I35" s="16">
        <f>'Logistiek medewerker E1-E2-E3'!I35</f>
        <v>32022.705460000005</v>
      </c>
      <c r="K35" s="22">
        <v>33</v>
      </c>
      <c r="L35" s="14">
        <f t="shared" si="0"/>
        <v>-6647.2910749999974</v>
      </c>
      <c r="M35" s="14">
        <f t="shared" si="1"/>
        <v>-6986.4445399999968</v>
      </c>
    </row>
    <row r="36" spans="1:13" x14ac:dyDescent="0.25">
      <c r="A36" s="22">
        <v>34</v>
      </c>
      <c r="B36" s="14">
        <f>'Verzorgende D1-D2-D3'!B36</f>
        <v>39009.15</v>
      </c>
      <c r="C36" s="14">
        <f>'Verzorgende D1-D2-D3'!C36</f>
        <v>39009.15</v>
      </c>
      <c r="D36" s="14">
        <f>'Verzorgende D1-D2-D3'!D36</f>
        <v>39009.15</v>
      </c>
      <c r="F36" s="22">
        <v>34</v>
      </c>
      <c r="G36" s="2">
        <f>'Logistiek medewerker E1-E2-E3'!G36</f>
        <v>31715.11737</v>
      </c>
      <c r="H36" s="16">
        <f>'Logistiek medewerker E1-E2-E3'!H36</f>
        <v>32393.443145000001</v>
      </c>
      <c r="I36" s="16">
        <f>'Logistiek medewerker E1-E2-E3'!I36</f>
        <v>32054.289680000002</v>
      </c>
      <c r="K36" s="22">
        <v>34</v>
      </c>
      <c r="L36" s="14">
        <f t="shared" si="0"/>
        <v>-6615.7068550000004</v>
      </c>
      <c r="M36" s="14">
        <f t="shared" si="1"/>
        <v>-6954.8603199999998</v>
      </c>
    </row>
    <row r="37" spans="1:13" x14ac:dyDescent="0.25">
      <c r="A37" s="22">
        <v>35</v>
      </c>
      <c r="B37" s="14">
        <f>'Verzorgende D1-D2-D3'!B37</f>
        <v>39009.15</v>
      </c>
      <c r="C37" s="14">
        <f>'Verzorgende D1-D2-D3'!C37</f>
        <v>39009.15</v>
      </c>
      <c r="D37" s="14">
        <f>'Verzorgende D1-D2-D3'!D37</f>
        <v>39009.15</v>
      </c>
      <c r="F37" s="22">
        <v>35</v>
      </c>
      <c r="G37" s="2">
        <f>'Logistiek medewerker E1-E2-E3'!G37</f>
        <v>31744.289429999997</v>
      </c>
      <c r="H37" s="16">
        <f>'Logistiek medewerker E1-E2-E3'!H37</f>
        <v>32422.615204999998</v>
      </c>
      <c r="I37" s="16">
        <f>'Logistiek medewerker E1-E2-E3'!I37</f>
        <v>32083.461739999999</v>
      </c>
      <c r="K37" s="22">
        <v>35</v>
      </c>
      <c r="L37" s="14">
        <f t="shared" si="0"/>
        <v>-6586.5347950000032</v>
      </c>
      <c r="M37" s="14">
        <f t="shared" si="1"/>
        <v>-6925.6882600000026</v>
      </c>
    </row>
    <row r="38" spans="1:13" x14ac:dyDescent="0.25">
      <c r="A38" s="22">
        <v>36</v>
      </c>
      <c r="B38" s="14">
        <f>'Verzorgende D1-D2-D3'!B38</f>
        <v>39009.15</v>
      </c>
      <c r="C38" s="14">
        <f>'Verzorgende D1-D2-D3'!C38</f>
        <v>39009.15</v>
      </c>
      <c r="D38" s="14">
        <f>'Verzorgende D1-D2-D3'!D38</f>
        <v>39009.15</v>
      </c>
      <c r="F38" s="22">
        <v>36</v>
      </c>
      <c r="G38" s="2">
        <f>'Logistiek medewerker E1-E2-E3'!G38</f>
        <v>31744.289429999997</v>
      </c>
      <c r="H38" s="16">
        <f>'Logistiek medewerker E1-E2-E3'!H38</f>
        <v>32422.615204999998</v>
      </c>
      <c r="I38" s="16">
        <f>'Logistiek medewerker E1-E2-E3'!I38</f>
        <v>32083.461739999999</v>
      </c>
      <c r="K38" s="22">
        <v>36</v>
      </c>
      <c r="L38" s="14">
        <f t="shared" si="0"/>
        <v>-6586.5347950000032</v>
      </c>
      <c r="M38" s="14">
        <f t="shared" si="1"/>
        <v>-6925.6882600000026</v>
      </c>
    </row>
    <row r="39" spans="1:13" x14ac:dyDescent="0.25">
      <c r="A39" s="22">
        <v>37</v>
      </c>
      <c r="B39" s="14">
        <f>'Verzorgende D1-D2-D3'!B39</f>
        <v>39009.15</v>
      </c>
      <c r="C39" s="14">
        <f>'Verzorgende D1-D2-D3'!C39</f>
        <v>39009.15</v>
      </c>
      <c r="D39" s="14">
        <f>'Verzorgende D1-D2-D3'!D39</f>
        <v>39009.15</v>
      </c>
      <c r="F39" s="22">
        <v>37</v>
      </c>
      <c r="G39" s="2">
        <f>'Logistiek medewerker E1-E2-E3'!G39</f>
        <v>31744.289429999997</v>
      </c>
      <c r="H39" s="16">
        <f>'Logistiek medewerker E1-E2-E3'!H39</f>
        <v>32422.615204999998</v>
      </c>
      <c r="I39" s="16">
        <f>'Logistiek medewerker E1-E2-E3'!I39</f>
        <v>32083.461739999999</v>
      </c>
      <c r="K39" s="22">
        <v>37</v>
      </c>
      <c r="L39" s="14">
        <f t="shared" si="0"/>
        <v>-6586.5347950000032</v>
      </c>
      <c r="M39" s="14">
        <f t="shared" si="1"/>
        <v>-6925.6882600000026</v>
      </c>
    </row>
    <row r="40" spans="1:13" x14ac:dyDescent="0.25">
      <c r="A40" s="22">
        <v>38</v>
      </c>
      <c r="B40" s="14">
        <f>'Verzorgende D1-D2-D3'!B40</f>
        <v>39009.15</v>
      </c>
      <c r="C40" s="14">
        <f>'Verzorgende D1-D2-D3'!C40</f>
        <v>39009.15</v>
      </c>
      <c r="D40" s="14">
        <f>'Verzorgende D1-D2-D3'!D40</f>
        <v>39009.15</v>
      </c>
      <c r="F40" s="22">
        <v>38</v>
      </c>
      <c r="G40" s="2">
        <f>'Logistiek medewerker E1-E2-E3'!G40</f>
        <v>31744.289429999997</v>
      </c>
      <c r="H40" s="16">
        <f>'Logistiek medewerker E1-E2-E3'!H40</f>
        <v>32422.615204999998</v>
      </c>
      <c r="I40" s="16">
        <f>'Logistiek medewerker E1-E2-E3'!I40</f>
        <v>32083.461739999999</v>
      </c>
      <c r="K40" s="22">
        <v>38</v>
      </c>
      <c r="L40" s="14">
        <f t="shared" si="0"/>
        <v>-6586.5347950000032</v>
      </c>
      <c r="M40" s="14">
        <f t="shared" si="1"/>
        <v>-6925.6882600000026</v>
      </c>
    </row>
    <row r="41" spans="1:13" x14ac:dyDescent="0.25">
      <c r="A41" s="22">
        <v>39</v>
      </c>
      <c r="B41" s="14">
        <f>'Verzorgende D1-D2-D3'!B41</f>
        <v>39009.15</v>
      </c>
      <c r="C41" s="14">
        <f>'Verzorgende D1-D2-D3'!C41</f>
        <v>39009.15</v>
      </c>
      <c r="D41" s="14">
        <f>'Verzorgende D1-D2-D3'!D41</f>
        <v>39009.15</v>
      </c>
      <c r="F41" s="22">
        <v>39</v>
      </c>
      <c r="G41" s="2">
        <f>'Logistiek medewerker E1-E2-E3'!G41</f>
        <v>31744.289429999997</v>
      </c>
      <c r="H41" s="16">
        <f>'Logistiek medewerker E1-E2-E3'!H41</f>
        <v>32422.615204999998</v>
      </c>
      <c r="I41" s="16">
        <f>'Logistiek medewerker E1-E2-E3'!I41</f>
        <v>32083.461739999999</v>
      </c>
      <c r="K41" s="22">
        <v>39</v>
      </c>
      <c r="L41" s="14">
        <f t="shared" si="0"/>
        <v>-6586.5347950000032</v>
      </c>
      <c r="M41" s="14">
        <f t="shared" si="1"/>
        <v>-6925.6882600000026</v>
      </c>
    </row>
    <row r="42" spans="1:13" x14ac:dyDescent="0.25">
      <c r="A42" s="22">
        <v>40</v>
      </c>
      <c r="B42" s="14">
        <f>'Verzorgende D1-D2-D3'!B42</f>
        <v>39009.15</v>
      </c>
      <c r="C42" s="14">
        <f>'Verzorgende D1-D2-D3'!C42</f>
        <v>39009.15</v>
      </c>
      <c r="D42" s="14">
        <f>'Verzorgende D1-D2-D3'!D42</f>
        <v>39009.15</v>
      </c>
      <c r="F42" s="22">
        <v>40</v>
      </c>
      <c r="G42" s="2">
        <f>'Logistiek medewerker E1-E2-E3'!G42</f>
        <v>31744.289429999997</v>
      </c>
      <c r="H42" s="16">
        <f>'Logistiek medewerker E1-E2-E3'!H42</f>
        <v>32422.615204999998</v>
      </c>
      <c r="I42" s="16">
        <f>'Logistiek medewerker E1-E2-E3'!I42</f>
        <v>32083.461739999999</v>
      </c>
      <c r="K42" s="22">
        <v>40</v>
      </c>
      <c r="L42" s="14">
        <f t="shared" si="0"/>
        <v>-6586.5347950000032</v>
      </c>
      <c r="M42" s="14">
        <f t="shared" si="1"/>
        <v>-6925.6882600000026</v>
      </c>
    </row>
    <row r="43" spans="1:13" x14ac:dyDescent="0.25">
      <c r="A43" s="22">
        <v>41</v>
      </c>
      <c r="B43" s="14">
        <f>'Verzorgende D1-D2-D3'!B43</f>
        <v>39009.15</v>
      </c>
      <c r="C43" s="14">
        <f>'Verzorgende D1-D2-D3'!C43</f>
        <v>39009.15</v>
      </c>
      <c r="D43" s="14">
        <f>'Verzorgende D1-D2-D3'!D43</f>
        <v>39009.15</v>
      </c>
      <c r="F43" s="22">
        <v>41</v>
      </c>
      <c r="G43" s="2">
        <f>'Logistiek medewerker E1-E2-E3'!G43</f>
        <v>31744.289429999997</v>
      </c>
      <c r="H43" s="16">
        <f>'Logistiek medewerker E1-E2-E3'!H43</f>
        <v>32422.615204999998</v>
      </c>
      <c r="I43" s="16">
        <f>'Logistiek medewerker E1-E2-E3'!I43</f>
        <v>32083.461739999999</v>
      </c>
      <c r="K43" s="22">
        <v>41</v>
      </c>
      <c r="L43" s="14">
        <f t="shared" si="0"/>
        <v>-6586.5347950000032</v>
      </c>
      <c r="M43" s="14">
        <f t="shared" si="1"/>
        <v>-6925.6882600000026</v>
      </c>
    </row>
    <row r="44" spans="1:13" x14ac:dyDescent="0.25">
      <c r="A44" s="22">
        <v>42</v>
      </c>
      <c r="B44" s="14">
        <f>'Verzorgende D1-D2-D3'!B44</f>
        <v>39009.15</v>
      </c>
      <c r="C44" s="14">
        <f>'Verzorgende D1-D2-D3'!C44</f>
        <v>39009.15</v>
      </c>
      <c r="D44" s="14">
        <f>'Verzorgende D1-D2-D3'!D44</f>
        <v>39009.15</v>
      </c>
      <c r="F44" s="22">
        <v>42</v>
      </c>
      <c r="G44" s="2">
        <f>'Logistiek medewerker E1-E2-E3'!G44</f>
        <v>31744.289429999997</v>
      </c>
      <c r="H44" s="16">
        <f>'Logistiek medewerker E1-E2-E3'!H44</f>
        <v>32422.615204999998</v>
      </c>
      <c r="I44" s="16">
        <f>'Logistiek medewerker E1-E2-E3'!I44</f>
        <v>32083.461739999999</v>
      </c>
      <c r="K44" s="22">
        <v>42</v>
      </c>
      <c r="L44" s="14">
        <f t="shared" si="0"/>
        <v>-6586.5347950000032</v>
      </c>
      <c r="M44" s="14">
        <f t="shared" si="1"/>
        <v>-6925.6882600000026</v>
      </c>
    </row>
    <row r="45" spans="1:13" x14ac:dyDescent="0.25">
      <c r="A45" s="22">
        <v>43</v>
      </c>
      <c r="B45" s="14">
        <f>'Verzorgende D1-D2-D3'!B45</f>
        <v>39009.15</v>
      </c>
      <c r="C45" s="14">
        <f>'Verzorgende D1-D2-D3'!C45</f>
        <v>39009.15</v>
      </c>
      <c r="D45" s="14">
        <f>'Verzorgende D1-D2-D3'!D45</f>
        <v>39009.15</v>
      </c>
      <c r="F45" s="22">
        <v>43</v>
      </c>
      <c r="G45" s="2">
        <f>'Logistiek medewerker E1-E2-E3'!G45</f>
        <v>31744.289429999997</v>
      </c>
      <c r="H45" s="16">
        <f>'Logistiek medewerker E1-E2-E3'!H45</f>
        <v>32422.615204999998</v>
      </c>
      <c r="I45" s="16">
        <f>'Logistiek medewerker E1-E2-E3'!I45</f>
        <v>32083.461739999999</v>
      </c>
      <c r="K45" s="22">
        <v>43</v>
      </c>
      <c r="L45" s="14">
        <f t="shared" si="0"/>
        <v>-6586.5347950000032</v>
      </c>
      <c r="M45" s="14">
        <f t="shared" si="1"/>
        <v>-6925.6882600000026</v>
      </c>
    </row>
    <row r="46" spans="1:13" x14ac:dyDescent="0.25">
      <c r="A46" s="22">
        <v>44</v>
      </c>
      <c r="B46" s="14">
        <f>'Verzorgende D1-D2-D3'!B46</f>
        <v>39009.15</v>
      </c>
      <c r="C46" s="14">
        <f>'Verzorgende D1-D2-D3'!C46</f>
        <v>39009.15</v>
      </c>
      <c r="D46" s="14">
        <f>'Verzorgende D1-D2-D3'!D46</f>
        <v>39009.15</v>
      </c>
      <c r="F46" s="22">
        <v>44</v>
      </c>
      <c r="G46" s="2">
        <f>'Logistiek medewerker E1-E2-E3'!G46</f>
        <v>31744.289429999997</v>
      </c>
      <c r="H46" s="16">
        <f>'Logistiek medewerker E1-E2-E3'!H46</f>
        <v>32422.615204999998</v>
      </c>
      <c r="I46" s="16">
        <f>'Logistiek medewerker E1-E2-E3'!I46</f>
        <v>32083.461739999999</v>
      </c>
      <c r="K46" s="22">
        <v>44</v>
      </c>
      <c r="L46" s="14">
        <f t="shared" si="0"/>
        <v>-6586.5347950000032</v>
      </c>
      <c r="M46" s="14">
        <f t="shared" si="1"/>
        <v>-6925.6882600000026</v>
      </c>
    </row>
    <row r="47" spans="1:13" x14ac:dyDescent="0.25">
      <c r="A47" s="22">
        <v>45</v>
      </c>
      <c r="B47" s="14">
        <f>'Verzorgende D1-D2-D3'!B47</f>
        <v>39009.15</v>
      </c>
      <c r="C47" s="14">
        <f>'Verzorgende D1-D2-D3'!C47</f>
        <v>39009.15</v>
      </c>
      <c r="D47" s="14">
        <f>'Verzorgende D1-D2-D3'!D47</f>
        <v>39009.15</v>
      </c>
      <c r="F47" s="22">
        <v>45</v>
      </c>
      <c r="G47" s="2">
        <f>'Logistiek medewerker E1-E2-E3'!G47</f>
        <v>31744.289429999997</v>
      </c>
      <c r="H47" s="16">
        <f>'Logistiek medewerker E1-E2-E3'!H47</f>
        <v>32422.615204999998</v>
      </c>
      <c r="I47" s="16">
        <f>'Logistiek medewerker E1-E2-E3'!I47</f>
        <v>32083.461739999999</v>
      </c>
      <c r="K47" s="22">
        <v>45</v>
      </c>
      <c r="L47" s="14">
        <f t="shared" si="0"/>
        <v>-6586.5347950000032</v>
      </c>
      <c r="M47" s="14">
        <f t="shared" si="1"/>
        <v>-6925.6882600000026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9122E7B53D8948B3A6E392A8561F1D" ma:contentTypeVersion="8" ma:contentTypeDescription="Een nieuw document maken." ma:contentTypeScope="" ma:versionID="05461d58f208824d5f90224c5f036417">
  <xsd:schema xmlns:xsd="http://www.w3.org/2001/XMLSchema" xmlns:xs="http://www.w3.org/2001/XMLSchema" xmlns:p="http://schemas.microsoft.com/office/2006/metadata/properties" xmlns:ns2="dc1abfb6-379a-4558-a2dc-e2f7db11c9ab" targetNamespace="http://schemas.microsoft.com/office/2006/metadata/properties" ma:root="true" ma:fieldsID="19fbeba848a451388a191d14e97b6cdf" ns2:_="">
    <xsd:import namespace="dc1abfb6-379a-4558-a2dc-e2f7db11c9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1abfb6-379a-4558-a2dc-e2f7db11c9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D9B74F-2CB3-419A-AE58-ABAE4D1EC9F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29C5DE-C178-45CD-A220-15543E60B1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1abfb6-379a-4558-a2dc-e2f7db11c9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6A65A8-BBE3-4702-B8FC-C66C7EB84A53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Barema's aan 100%</vt:lpstr>
      <vt:lpstr>Kinderbegeleider D1-D2-D3</vt:lpstr>
      <vt:lpstr>Kinderbegeleider C1-C2</vt:lpstr>
      <vt:lpstr>Kinderbegeleider C1-C2-C3</vt:lpstr>
      <vt:lpstr>Verzorgende D1-D2-D3</vt:lpstr>
      <vt:lpstr>Verzorgende C1-C2</vt:lpstr>
      <vt:lpstr>Verzorgende C1-C2-C3 </vt:lpstr>
      <vt:lpstr>Logistiek medewerker E1-E2-E3</vt:lpstr>
      <vt:lpstr>Logistiek medewerker D1-D2-D3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Straete Angelique</dc:creator>
  <cp:lastModifiedBy>Van der Straete Angelique</cp:lastModifiedBy>
  <dcterms:created xsi:type="dcterms:W3CDTF">2021-10-04T09:36:01Z</dcterms:created>
  <dcterms:modified xsi:type="dcterms:W3CDTF">2022-07-13T06:39:31Z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0x010100FD9122E7B53D8948B3A6E392A8561F1D</vt:lpwstr>
  </property>
</Properties>
</file>